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企画部\財政課\財政グループ\財政状況資料（財政比較分析）\2024_R06（R05）\03_提出\202503月報告_1回目\20250317_修正指示対応\"/>
    </mc:Choice>
  </mc:AlternateContent>
  <xr:revisionPtr revIDLastSave="0" documentId="13_ncr:1_{D2F62F1C-9526-4AC8-B67C-196284393DCF}" xr6:coauthVersionLast="47" xr6:coauthVersionMax="47" xr10:uidLastSave="{00000000-0000-0000-0000-000000000000}"/>
  <bookViews>
    <workbookView xWindow="1068" yWindow="-108" windowWidth="22080" windowHeight="13176" tabRatio="77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alcChain>
</file>

<file path=xl/sharedStrings.xml><?xml version="1.0" encoding="utf-8"?>
<sst xmlns="http://schemas.openxmlformats.org/spreadsheetml/2006/main" count="1127" uniqueCount="563">
  <si>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</si>
  <si>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</si>
  <si>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</si>
  <si>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</si>
  <si>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</si>
  <si>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</si>
  <si>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</si>
  <si>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</si>
  <si>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</si>
  <si>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</si>
  <si>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</si>
  <si>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</si>
  <si>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</si>
  <si>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</si>
  <si>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</si>
  <si>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</si>
  <si>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</si>
  <si>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</si>
  <si>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</si>
  <si>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</si>
  <si>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</si>
  <si>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</si>
  <si>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</si>
  <si>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</si>
  <si>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</si>
  <si>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</si>
  <si>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</si>
  <si>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</si>
  <si>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</si>
  <si>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</si>
  <si>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</si>
  <si>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</si>
  <si>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</si>
  <si>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</si>
  <si>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</si>
  <si>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</si>
  <si>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</si>
  <si>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</si>
  <si>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</si>
  <si>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</si>
  <si>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</si>
  <si>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</si>
  <si>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</si>
  <si>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</si>
  <si>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</si>
  <si>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</si>
  <si>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</si>
  <si>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</si>
  <si>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</si>
  <si>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</si>
  <si>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</si>
  <si>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</si>
  <si>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</si>
  <si>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</si>
  <si>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</si>
  <si>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</si>
  <si>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</si>
  <si>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</si>
  <si>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</si>
  <si>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</si>
  <si>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</si>
  <si>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</si>
  <si>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</si>
  <si>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</si>
  <si>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</si>
  <si>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</si>
  <si>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</si>
  <si>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</si>
  <si>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</si>
  <si>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</si>
  <si>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</si>
  <si>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</si>
  <si>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</si>
  <si>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</si>
  <si>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</si>
  <si>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</si>
  <si>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</si>
  <si>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</si>
  <si>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</si>
  <si>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</si>
  <si>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</si>
  <si>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</si>
  <si>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</si>
  <si>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</si>
  <si>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</si>
  <si>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</si>
  <si>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</si>
  <si>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</si>
  <si>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</si>
  <si>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</si>
  <si>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</si>
  <si>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</si>
  <si>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</si>
  <si>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</si>
  <si>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那珂市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</si>
  <si>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</si>
  <si>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</si>
  <si>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</si>
  <si>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</si>
  <si>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</si>
  <si>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</si>
  <si>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</si>
  <si>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</si>
  <si>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</si>
  <si>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</si>
  <si>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</si>
  <si>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</si>
  <si>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</si>
  <si>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</si>
  <si>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</si>
  <si>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</si>
  <si>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</si>
  <si>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</si>
  <si>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</si>
  <si>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</si>
  <si>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</si>
  <si>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</si>
  <si>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</si>
  <si>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</si>
  <si>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</si>
  <si>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</si>
  <si>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</si>
  <si>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</si>
  <si>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</si>
  <si>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</si>
  <si>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</si>
  <si>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</si>
  <si>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</si>
  <si>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</si>
  <si>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</si>
  <si>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</si>
  <si>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</si>
  <si>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</si>
  <si>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</si>
  <si>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</si>
  <si>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</si>
  <si>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</si>
  <si>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</si>
  <si>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</si>
  <si>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</si>
  <si>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</si>
  <si>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</si>
  <si>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</si>
  <si>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</si>
  <si>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</si>
  <si>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</si>
  <si>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</si>
  <si>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</si>
  <si>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</si>
  <si>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</si>
  <si>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</si>
  <si>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</si>
  <si>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</si>
  <si>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</si>
  <si>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</si>
  <si>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</si>
  <si>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</si>
  <si>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</si>
  <si>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</si>
  <si>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</si>
  <si>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</si>
  <si>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</si>
  <si>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</si>
  <si>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</si>
  <si>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</si>
  <si>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</si>
  <si>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</si>
  <si>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</si>
  <si>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</si>
  <si>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</si>
  <si>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</si>
  <si>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</si>
  <si>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</si>
  <si>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</si>
  <si>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</si>
  <si>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</si>
  <si>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</si>
  <si>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</si>
  <si>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</si>
  <si>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</si>
  <si>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</si>
  <si>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</si>
  <si>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</si>
  <si>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</si>
  <si>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</si>
  <si>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</si>
  <si>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</si>
  <si>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</si>
  <si>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</si>
  <si>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</si>
  <si>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</si>
  <si>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</si>
  <si>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</si>
  <si>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</si>
  <si>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</si>
  <si>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</si>
  <si>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</si>
  <si>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</si>
  <si>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</si>
  <si>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</si>
  <si>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</si>
  <si>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</si>
  <si>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</si>
  <si>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茨城県那珂市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</si>
  <si>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</si>
  <si>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</si>
  <si>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</si>
  <si>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</si>
  <si>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</si>
  <si>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</si>
  <si>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</si>
  <si>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</si>
  <si>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</si>
  <si>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</si>
  <si>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</si>
  <si>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</si>
  <si>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</si>
  <si>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</si>
  <si>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</si>
  <si>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</si>
  <si>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</si>
  <si>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</si>
  <si>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</si>
  <si>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</si>
  <si>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</si>
  <si>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</si>
  <si>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</si>
  <si>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</si>
  <si>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</si>
  <si>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</si>
  <si>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</si>
  <si>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</si>
  <si>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</si>
  <si>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</si>
  <si>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</si>
  <si>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</si>
  <si>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</si>
  <si>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</si>
  <si>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</si>
  <si>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</si>
  <si>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</si>
  <si>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</si>
  <si>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</si>
  <si>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</si>
  <si>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</si>
  <si>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</si>
  <si>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</si>
  <si>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</si>
  <si>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</si>
  <si>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</si>
  <si>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</si>
  <si>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</si>
  <si>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</si>
  <si>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</si>
  <si>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</si>
  <si>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</si>
  <si>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</si>
  <si>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</si>
  <si>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</si>
  <si>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</si>
  <si>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</si>
  <si>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</si>
  <si>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</si>
  <si>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</si>
  <si>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</si>
  <si>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</si>
  <si>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</si>
  <si>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</si>
  <si>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</si>
  <si>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</si>
  <si>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</si>
  <si>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</si>
  <si>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</si>
  <si>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</si>
  <si>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</si>
  <si>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</si>
  <si>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</si>
  <si>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</si>
  <si>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</si>
  <si>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</si>
  <si>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</si>
  <si>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</si>
  <si>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</si>
  <si>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</si>
  <si>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</si>
  <si>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</si>
  <si>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</si>
  <si>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</si>
  <si>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</si>
  <si>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</si>
  <si>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</si>
  <si>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</si>
  <si>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</si>
  <si>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</si>
  <si>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</si>
  <si>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</si>
  <si>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</si>
  <si>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</si>
  <si>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</si>
  <si>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</si>
  <si>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</si>
  <si>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</si>
  <si>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</si>
  <si>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</si>
  <si>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</si>
  <si>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</si>
  <si>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</si>
  <si>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</si>
  <si>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</si>
  <si>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</si>
  <si>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</si>
  <si>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</si>
  <si>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</si>
  <si>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</si>
  <si>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</si>
  <si>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</si>
  <si>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</si>
  <si>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</si>
  <si>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</si>
  <si>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</si>
  <si>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</si>
  <si>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</si>
  <si>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</si>
  <si>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</si>
  <si>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</si>
  <si>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</si>
  <si>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</si>
  <si>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</si>
  <si>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</si>
  <si>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</si>
  <si>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</si>
  <si>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</si>
  <si>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</si>
  <si>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</si>
  <si>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</si>
  <si>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</si>
  <si>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</si>
  <si>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</si>
  <si>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</si>
  <si>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</si>
  <si>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</si>
  <si>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</si>
  <si>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</si>
  <si>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</si>
  <si>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</si>
  <si>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</si>
  <si>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</si>
  <si>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</si>
  <si>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</si>
  <si>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</si>
  <si>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</si>
  <si>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</si>
  <si>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</si>
  <si>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</si>
  <si>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茨城県那珂市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</si>
  <si>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</si>
  <si>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</si>
  <si>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</si>
  <si>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</si>
  <si>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</si>
  <si>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</si>
  <si>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</si>
  <si>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</si>
  <si>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</si>
  <si>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</si>
  <si>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</si>
  <si>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</si>
  <si>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</si>
  <si>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</si>
  <si>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</si>
  <si>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</si>
  <si>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</si>
  <si>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</si>
  <si>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</si>
  <si>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</si>
  <si>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</si>
  <si>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那珂地方公平委員会特別会計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</si>
  <si>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</si>
  <si>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</si>
  <si>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</si>
  <si>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</si>
  <si>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</si>
  <si>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</si>
  <si>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</si>
  <si>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</si>
  <si>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</si>
  <si>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</si>
  <si>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</si>
  <si>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</si>
  <si>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</si>
  <si>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</si>
  <si>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</si>
  <si>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</si>
  <si>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</si>
  <si>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</si>
  <si>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</si>
  <si>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</si>
  <si>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</si>
  <si>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</si>
  <si>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</si>
  <si>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</si>
  <si>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</si>
  <si>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</si>
  <si>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</si>
  <si>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</si>
  <si>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</si>
  <si>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</si>
  <si>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</si>
  <si>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</si>
  <si>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</si>
  <si>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</si>
  <si>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</si>
  <si>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</si>
  <si>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</si>
  <si>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</si>
  <si>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</si>
  <si>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</si>
  <si>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</si>
  <si>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</si>
  <si>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</si>
  <si>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</si>
  <si>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</si>
  <si>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</si>
  <si>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</si>
  <si>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</si>
  <si>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</si>
  <si>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</si>
  <si>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</si>
  <si>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</si>
  <si>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</si>
  <si>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</si>
  <si>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</si>
  <si>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</si>
  <si>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</si>
  <si>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</si>
  <si>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</si>
  <si>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</si>
  <si>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</si>
  <si>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</si>
  <si>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</si>
  <si>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</si>
  <si>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</si>
  <si>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</si>
  <si>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</si>
  <si>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</si>
  <si>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</si>
  <si>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</si>
  <si>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</si>
  <si>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</si>
  <si>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</si>
  <si>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</si>
  <si>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</si>
  <si>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</si>
  <si>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</si>
  <si>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</si>
  <si>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</si>
  <si>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</si>
  <si>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</si>
  <si>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</si>
  <si>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</si>
  <si>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</si>
  <si>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</si>
  <si>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</si>
  <si>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</si>
  <si>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</si>
  <si>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</si>
  <si>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</si>
  <si>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</si>
  <si>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</si>
  <si>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</si>
  <si>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</si>
  <si>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</si>
  <si>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</si>
  <si>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</si>
  <si>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</si>
  <si>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</si>
  <si>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</si>
  <si>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</si>
  <si>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</si>
  <si>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</si>
  <si>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</si>
  <si>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</si>
  <si>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</si>
  <si>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</si>
  <si>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</si>
  <si>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</si>
  <si>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</si>
  <si>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</si>
  <si>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</si>
  <si>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</si>
  <si>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</si>
  <si>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</si>
  <si>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</si>
  <si>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</si>
  <si>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</si>
  <si>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</si>
  <si>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</si>
  <si>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</si>
  <si>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</si>
  <si>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</si>
  <si>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</si>
  <si>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</si>
  <si>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</si>
  <si>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</si>
  <si>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</si>
  <si>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</si>
  <si>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</si>
  <si>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</si>
  <si>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</si>
  <si>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</si>
  <si>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</si>
  <si>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</si>
  <si>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</si>
  <si>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</si>
  <si>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</si>
  <si>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</si>
  <si>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</si>
  <si>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</si>
  <si>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</si>
  <si>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</si>
  <si>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</si>
  <si>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</si>
  <si>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</si>
  <si>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</si>
  <si>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</si>
  <si>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</si>
  <si>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</si>
  <si>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</si>
  <si>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</si>
  <si>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</si>
  <si>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</si>
  <si>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0.40</t>
  </si>
  <si>
    <t>▲ 0.15</t>
  </si>
  <si>
    <t>▲ 0.39</t>
  </si>
  <si>
    <t>▲ 2.25</t>
  </si>
  <si>
    <t>水道事業会計</t>
  </si>
  <si>
    <t>一般会計</t>
  </si>
  <si>
    <t>下水道事業会計</t>
  </si>
  <si>
    <t>介護保険特別会計（保険事業勘定）</t>
  </si>
  <si>
    <t>国民健康保険特別会計（事業勘定）</t>
  </si>
  <si>
    <t>公園墓地事業特別会計</t>
  </si>
  <si>
    <t>後期高齢者医療特別会計</t>
  </si>
  <si>
    <t>那珂地方公平委員会特別会計</t>
  </si>
  <si>
    <t>その他会計（赤字）</t>
  </si>
  <si>
    <t>その他会計（黒字）</t>
  </si>
  <si>
    <t>R01</t>
    <phoneticPr fontId="5"/>
  </si>
  <si>
    <t>R02</t>
    <phoneticPr fontId="5"/>
  </si>
  <si>
    <t>R03</t>
    <phoneticPr fontId="5"/>
  </si>
  <si>
    <t>R04</t>
    <phoneticPr fontId="5"/>
  </si>
  <si>
    <t>R05</t>
    <phoneticPr fontId="5"/>
  </si>
  <si>
    <t>-</t>
    <phoneticPr fontId="2"/>
  </si>
  <si>
    <t>茨城県後期高齢者医療広域連合（一般会計）</t>
    <phoneticPr fontId="2"/>
  </si>
  <si>
    <t>茨城県後期高齢者医療広域連合（後期高齢者医療特別会計）</t>
    <phoneticPr fontId="2"/>
  </si>
  <si>
    <t>大宮地方環境整備組合</t>
    <phoneticPr fontId="2"/>
  </si>
  <si>
    <t>茨城県市町村総合事務組合（一般会計）</t>
    <phoneticPr fontId="2"/>
  </si>
  <si>
    <t>茨城県市町村総合事務組合（県民交通災害共済事業特別会計）</t>
    <phoneticPr fontId="2"/>
  </si>
  <si>
    <t>茨城租税債権管理機構</t>
    <phoneticPr fontId="2"/>
  </si>
  <si>
    <t>那珂市土地開発公社</t>
    <rPh sb="0" eb="9">
      <t>ナカシトチカイハツコウシャ</t>
    </rPh>
    <phoneticPr fontId="2"/>
  </si>
  <si>
    <t>公共施設整備基金</t>
  </si>
  <si>
    <t>学校施設整備等基金</t>
  </si>
  <si>
    <t>ふるさとづくり基金</t>
  </si>
  <si>
    <t>農業農村整備基金</t>
  </si>
  <si>
    <t>地域振興基金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</si>
</sst>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96D7-423C-8066-7BA712CC08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38976</c:v>
                </c:pt>
                <c:pt idx="1">
                  <c:v>35537</c:v>
                </c:pt>
                <c:pt idx="2">
                  <c:v>44064</c:v>
                </c:pt>
                <c:pt idx="3">
                  <c:v>42373</c:v>
                </c:pt>
                <c:pt idx="4">
                  <c:v>43072</c:v>
                </c:pt>
              </c:numCache>
            </c:numRef>
          </c:val>
          <c:smooth val="0"/>
          <c:extLst>
            <c:ext xmlns:c16="http://schemas.microsoft.com/office/drawing/2014/chart" uri="{C3380CC4-5D6E-409C-BE32-E72D297353CC}">
              <c16:uniqueId val="{00000001-96D7-423C-8066-7BA712CC08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6.09</c:v>
                </c:pt>
                <c:pt idx="1">
                  <c:v>5.72</c:v>
                </c:pt>
                <c:pt idx="2">
                  <c:v>10.46</c:v>
                </c:pt>
                <c:pt idx="3">
                  <c:v>10.26</c:v>
                </c:pt>
                <c:pt idx="4">
                  <c:v>7.82</c:v>
                </c:pt>
              </c:numCache>
            </c:numRef>
          </c:val>
          <c:extLst>
            <c:ext xmlns:c16="http://schemas.microsoft.com/office/drawing/2014/chart" uri="{C3380CC4-5D6E-409C-BE32-E72D297353CC}">
              <c16:uniqueId val="{00000000-5991-42B4-945C-1873A8B96D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16.579999999999998</c:v>
                </c:pt>
                <c:pt idx="1">
                  <c:v>15.98</c:v>
                </c:pt>
                <c:pt idx="2">
                  <c:v>15.08</c:v>
                </c:pt>
                <c:pt idx="3">
                  <c:v>15.36</c:v>
                </c:pt>
                <c:pt idx="4">
                  <c:v>15.09</c:v>
                </c:pt>
              </c:numCache>
            </c:numRef>
          </c:val>
          <c:extLst>
            <c:ext xmlns:c16="http://schemas.microsoft.com/office/drawing/2014/chart" uri="{C3380CC4-5D6E-409C-BE32-E72D297353CC}">
              <c16:uniqueId val="{00000001-5991-42B4-945C-1873A8B96D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c:v>
                </c:pt>
                <c:pt idx="1">
                  <c:v>-0.15</c:v>
                </c:pt>
                <c:pt idx="2">
                  <c:v>5.07</c:v>
                </c:pt>
                <c:pt idx="3">
                  <c:v>-0.39</c:v>
                </c:pt>
                <c:pt idx="4">
                  <c:v>-2.25</c:v>
                </c:pt>
              </c:numCache>
            </c:numRef>
          </c:val>
          <c:smooth val="0"/>
          <c:extLst>
            <c:ext xmlns:c16="http://schemas.microsoft.com/office/drawing/2014/chart" uri="{C3380CC4-5D6E-409C-BE32-E72D297353CC}">
              <c16:uniqueId val="{00000002-5991-42B4-945C-1873A8B96D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1.95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F2-4580-9919-E7C644CB6B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F2-4580-9919-E7C644CB6B79}"/>
            </c:ext>
          </c:extLst>
        </c:ser>
        <c:ser>
          <c:idx val="2"/>
          <c:order val="2"/>
          <c:tx>
            <c:strRef>
              <c:f>データシート!$A$29</c:f>
              <c:strCache>
                <c:ptCount val="1"/>
                <c:pt idx="0">
                  <c:v>那珂地方公平委員会特別会計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1F2-4580-9919-E7C644CB6B7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3-A1F2-4580-9919-E7C644CB6B79}"/>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A1F2-4580-9919-E7C644CB6B79}"/>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0.38</c:v>
                </c:pt>
                <c:pt idx="2">
                  <c:v>#N/A</c:v>
                </c:pt>
                <c:pt idx="3">
                  <c:v>0.62</c:v>
                </c:pt>
                <c:pt idx="4">
                  <c:v>#N/A</c:v>
                </c:pt>
                <c:pt idx="5">
                  <c:v>0.55000000000000004</c:v>
                </c:pt>
                <c:pt idx="6">
                  <c:v>#N/A</c:v>
                </c:pt>
                <c:pt idx="7">
                  <c:v>0.35</c:v>
                </c:pt>
                <c:pt idx="8">
                  <c:v>#N/A</c:v>
                </c:pt>
                <c:pt idx="9">
                  <c:v>0.21</c:v>
                </c:pt>
              </c:numCache>
            </c:numRef>
          </c:val>
          <c:extLst>
            <c:ext xmlns:c16="http://schemas.microsoft.com/office/drawing/2014/chart" uri="{C3380CC4-5D6E-409C-BE32-E72D297353CC}">
              <c16:uniqueId val="{00000005-A1F2-4580-9919-E7C644CB6B7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1.92</c:v>
                </c:pt>
                <c:pt idx="2">
                  <c:v>#N/A</c:v>
                </c:pt>
                <c:pt idx="3">
                  <c:v>2.89</c:v>
                </c:pt>
                <c:pt idx="4">
                  <c:v>#N/A</c:v>
                </c:pt>
                <c:pt idx="5">
                  <c:v>3.34</c:v>
                </c:pt>
                <c:pt idx="6">
                  <c:v>#N/A</c:v>
                </c:pt>
                <c:pt idx="7">
                  <c:v>1.65</c:v>
                </c:pt>
                <c:pt idx="8">
                  <c:v>#N/A</c:v>
                </c:pt>
                <c:pt idx="9">
                  <c:v>1</c:v>
                </c:pt>
              </c:numCache>
            </c:numRef>
          </c:val>
          <c:extLst>
            <c:ext xmlns:c16="http://schemas.microsoft.com/office/drawing/2014/chart" uri="{C3380CC4-5D6E-409C-BE32-E72D297353CC}">
              <c16:uniqueId val="{00000006-A1F2-4580-9919-E7C644CB6B7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5.78</c:v>
                </c:pt>
                <c:pt idx="4">
                  <c:v>#N/A</c:v>
                </c:pt>
                <c:pt idx="5">
                  <c:v>5.69</c:v>
                </c:pt>
                <c:pt idx="6">
                  <c:v>#N/A</c:v>
                </c:pt>
                <c:pt idx="7">
                  <c:v>5.01</c:v>
                </c:pt>
                <c:pt idx="8">
                  <c:v>#N/A</c:v>
                </c:pt>
                <c:pt idx="9">
                  <c:v>4.6900000000000004</c:v>
                </c:pt>
              </c:numCache>
            </c:numRef>
          </c:val>
          <c:extLst>
            <c:ext xmlns:c16="http://schemas.microsoft.com/office/drawing/2014/chart" uri="{C3380CC4-5D6E-409C-BE32-E72D297353CC}">
              <c16:uniqueId val="{00000007-A1F2-4580-9919-E7C644CB6B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6.05</c:v>
                </c:pt>
                <c:pt idx="2">
                  <c:v>#N/A</c:v>
                </c:pt>
                <c:pt idx="3">
                  <c:v>5.68</c:v>
                </c:pt>
                <c:pt idx="4">
                  <c:v>#N/A</c:v>
                </c:pt>
                <c:pt idx="5">
                  <c:v>10.42</c:v>
                </c:pt>
                <c:pt idx="6">
                  <c:v>#N/A</c:v>
                </c:pt>
                <c:pt idx="7">
                  <c:v>10.220000000000001</c:v>
                </c:pt>
                <c:pt idx="8">
                  <c:v>#N/A</c:v>
                </c:pt>
                <c:pt idx="9">
                  <c:v>7.78</c:v>
                </c:pt>
              </c:numCache>
            </c:numRef>
          </c:val>
          <c:extLst>
            <c:ext xmlns:c16="http://schemas.microsoft.com/office/drawing/2014/chart" uri="{C3380CC4-5D6E-409C-BE32-E72D297353CC}">
              <c16:uniqueId val="{00000008-A1F2-4580-9919-E7C644CB6B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13.33</c:v>
                </c:pt>
                <c:pt idx="2">
                  <c:v>#N/A</c:v>
                </c:pt>
                <c:pt idx="3">
                  <c:v>15.18</c:v>
                </c:pt>
                <c:pt idx="4">
                  <c:v>#N/A</c:v>
                </c:pt>
                <c:pt idx="5">
                  <c:v>16.52</c:v>
                </c:pt>
                <c:pt idx="6">
                  <c:v>#N/A</c:v>
                </c:pt>
                <c:pt idx="7">
                  <c:v>17.7</c:v>
                </c:pt>
                <c:pt idx="8">
                  <c:v>#N/A</c:v>
                </c:pt>
                <c:pt idx="9">
                  <c:v>19.059999999999999</c:v>
                </c:pt>
              </c:numCache>
            </c:numRef>
          </c:val>
          <c:extLst>
            <c:ext xmlns:c16="http://schemas.microsoft.com/office/drawing/2014/chart" uri="{C3380CC4-5D6E-409C-BE32-E72D297353CC}">
              <c16:uniqueId val="{00000009-A1F2-4580-9919-E7C644CB6B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2223</c:v>
                </c:pt>
                <c:pt idx="5">
                  <c:v>2256</c:v>
                </c:pt>
                <c:pt idx="8">
                  <c:v>2261</c:v>
                </c:pt>
                <c:pt idx="11">
                  <c:v>2318</c:v>
                </c:pt>
                <c:pt idx="14">
                  <c:v>2311</c:v>
                </c:pt>
              </c:numCache>
            </c:numRef>
          </c:val>
          <c:extLst>
            <c:ext xmlns:c16="http://schemas.microsoft.com/office/drawing/2014/chart" uri="{C3380CC4-5D6E-409C-BE32-E72D297353CC}">
              <c16:uniqueId val="{00000000-CBD1-43C5-9064-281802D0D5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D1-43C5-9064-281802D0D5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D1-43C5-9064-281802D0D5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D1-43C5-9064-281802D0D5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831</c:v>
                </c:pt>
                <c:pt idx="3">
                  <c:v>738</c:v>
                </c:pt>
                <c:pt idx="6">
                  <c:v>705</c:v>
                </c:pt>
                <c:pt idx="9">
                  <c:v>729</c:v>
                </c:pt>
                <c:pt idx="12">
                  <c:v>725</c:v>
                </c:pt>
              </c:numCache>
            </c:numRef>
          </c:val>
          <c:extLst>
            <c:ext xmlns:c16="http://schemas.microsoft.com/office/drawing/2014/chart" uri="{C3380CC4-5D6E-409C-BE32-E72D297353CC}">
              <c16:uniqueId val="{00000004-CBD1-43C5-9064-281802D0D5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D1-43C5-9064-281802D0D5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D1-43C5-9064-281802D0D5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1807</c:v>
                </c:pt>
                <c:pt idx="3">
                  <c:v>1916</c:v>
                </c:pt>
                <c:pt idx="6">
                  <c:v>2033</c:v>
                </c:pt>
                <c:pt idx="9">
                  <c:v>2084</c:v>
                </c:pt>
                <c:pt idx="12">
                  <c:v>2067</c:v>
                </c:pt>
              </c:numCache>
            </c:numRef>
          </c:val>
          <c:extLst>
            <c:ext xmlns:c16="http://schemas.microsoft.com/office/drawing/2014/chart" uri="{C3380CC4-5D6E-409C-BE32-E72D297353CC}">
              <c16:uniqueId val="{00000007-CBD1-43C5-9064-281802D0D5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415</c:v>
                </c:pt>
                <c:pt idx="2">
                  <c:v>#N/A</c:v>
                </c:pt>
                <c:pt idx="3">
                  <c:v>#N/A</c:v>
                </c:pt>
                <c:pt idx="4">
                  <c:v>398</c:v>
                </c:pt>
                <c:pt idx="5">
                  <c:v>#N/A</c:v>
                </c:pt>
                <c:pt idx="6">
                  <c:v>#N/A</c:v>
                </c:pt>
                <c:pt idx="7">
                  <c:v>477</c:v>
                </c:pt>
                <c:pt idx="8">
                  <c:v>#N/A</c:v>
                </c:pt>
                <c:pt idx="9">
                  <c:v>#N/A</c:v>
                </c:pt>
                <c:pt idx="10">
                  <c:v>495</c:v>
                </c:pt>
                <c:pt idx="11">
                  <c:v>#N/A</c:v>
                </c:pt>
                <c:pt idx="12">
                  <c:v>#N/A</c:v>
                </c:pt>
                <c:pt idx="13">
                  <c:v>481</c:v>
                </c:pt>
                <c:pt idx="14">
                  <c:v>#N/A</c:v>
                </c:pt>
              </c:numCache>
            </c:numRef>
          </c:val>
          <c:smooth val="0"/>
          <c:extLst>
            <c:ext xmlns:c16="http://schemas.microsoft.com/office/drawing/2014/chart" uri="{C3380CC4-5D6E-409C-BE32-E72D297353CC}">
              <c16:uniqueId val="{00000008-CBD1-43C5-9064-281802D0D5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22456</c:v>
                </c:pt>
                <c:pt idx="5">
                  <c:v>22342</c:v>
                </c:pt>
                <c:pt idx="8">
                  <c:v>21620</c:v>
                </c:pt>
                <c:pt idx="11">
                  <c:v>21133</c:v>
                </c:pt>
                <c:pt idx="14">
                  <c:v>20387</c:v>
                </c:pt>
              </c:numCache>
            </c:numRef>
          </c:val>
          <c:extLst>
            <c:ext xmlns:c16="http://schemas.microsoft.com/office/drawing/2014/chart" uri="{C3380CC4-5D6E-409C-BE32-E72D297353CC}">
              <c16:uniqueId val="{00000000-4FE1-4EFF-9746-8D5D31A92F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3830</c:v>
                </c:pt>
                <c:pt idx="5">
                  <c:v>3887</c:v>
                </c:pt>
                <c:pt idx="8">
                  <c:v>3683</c:v>
                </c:pt>
                <c:pt idx="11">
                  <c:v>3704</c:v>
                </c:pt>
                <c:pt idx="14">
                  <c:v>3873</c:v>
                </c:pt>
              </c:numCache>
            </c:numRef>
          </c:val>
          <c:extLst>
            <c:ext xmlns:c16="http://schemas.microsoft.com/office/drawing/2014/chart" uri="{C3380CC4-5D6E-409C-BE32-E72D297353CC}">
              <c16:uniqueId val="{00000001-4FE1-4EFF-9746-8D5D31A92F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6946</c:v>
                </c:pt>
                <c:pt idx="5">
                  <c:v>6829</c:v>
                </c:pt>
                <c:pt idx="8">
                  <c:v>7690</c:v>
                </c:pt>
                <c:pt idx="11">
                  <c:v>8240</c:v>
                </c:pt>
                <c:pt idx="14">
                  <c:v>8191</c:v>
                </c:pt>
              </c:numCache>
            </c:numRef>
          </c:val>
          <c:extLst>
            <c:ext xmlns:c16="http://schemas.microsoft.com/office/drawing/2014/chart" uri="{C3380CC4-5D6E-409C-BE32-E72D297353CC}">
              <c16:uniqueId val="{00000002-4FE1-4EFF-9746-8D5D31A92F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E1-4EFF-9746-8D5D31A92F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E1-4EFF-9746-8D5D31A92F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4FE1-4EFF-9746-8D5D31A92F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2883</c:v>
                </c:pt>
                <c:pt idx="3">
                  <c:v>2821</c:v>
                </c:pt>
                <c:pt idx="6">
                  <c:v>2825</c:v>
                </c:pt>
                <c:pt idx="9">
                  <c:v>2775</c:v>
                </c:pt>
                <c:pt idx="12">
                  <c:v>2807</c:v>
                </c:pt>
              </c:numCache>
            </c:numRef>
          </c:val>
          <c:extLst>
            <c:ext xmlns:c16="http://schemas.microsoft.com/office/drawing/2014/chart" uri="{C3380CC4-5D6E-409C-BE32-E72D297353CC}">
              <c16:uniqueId val="{00000006-4FE1-4EFF-9746-8D5D31A92F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72</c:v>
                </c:pt>
                <c:pt idx="6">
                  <c:v>63</c:v>
                </c:pt>
                <c:pt idx="9">
                  <c:v>53</c:v>
                </c:pt>
                <c:pt idx="12">
                  <c:v>44</c:v>
                </c:pt>
              </c:numCache>
            </c:numRef>
          </c:val>
          <c:extLst>
            <c:ext xmlns:c16="http://schemas.microsoft.com/office/drawing/2014/chart" uri="{C3380CC4-5D6E-409C-BE32-E72D297353CC}">
              <c16:uniqueId val="{00000007-4FE1-4EFF-9746-8D5D31A92F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12697</c:v>
                </c:pt>
                <c:pt idx="3">
                  <c:v>11766</c:v>
                </c:pt>
                <c:pt idx="6">
                  <c:v>10965</c:v>
                </c:pt>
                <c:pt idx="9">
                  <c:v>9911</c:v>
                </c:pt>
                <c:pt idx="12">
                  <c:v>9533</c:v>
                </c:pt>
              </c:numCache>
            </c:numRef>
          </c:val>
          <c:extLst>
            <c:ext xmlns:c16="http://schemas.microsoft.com/office/drawing/2014/chart" uri="{C3380CC4-5D6E-409C-BE32-E72D297353CC}">
              <c16:uniqueId val="{00000008-4FE1-4EFF-9746-8D5D31A92F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97</c:v>
                </c:pt>
                <c:pt idx="3">
                  <c:v>60</c:v>
                </c:pt>
                <c:pt idx="6">
                  <c:v>80</c:v>
                </c:pt>
                <c:pt idx="9">
                  <c:v>43</c:v>
                </c:pt>
                <c:pt idx="12">
                  <c:v>29</c:v>
                </c:pt>
              </c:numCache>
            </c:numRef>
          </c:val>
          <c:extLst>
            <c:ext xmlns:c16="http://schemas.microsoft.com/office/drawing/2014/chart" uri="{C3380CC4-5D6E-409C-BE32-E72D297353CC}">
              <c16:uniqueId val="{00000009-4FE1-4EFF-9746-8D5D31A92F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18265</c:v>
                </c:pt>
                <c:pt idx="3">
                  <c:v>18440</c:v>
                </c:pt>
                <c:pt idx="6">
                  <c:v>18044</c:v>
                </c:pt>
                <c:pt idx="9">
                  <c:v>17334</c:v>
                </c:pt>
                <c:pt idx="12">
                  <c:v>16741</c:v>
                </c:pt>
              </c:numCache>
            </c:numRef>
          </c:val>
          <c:extLst>
            <c:ext xmlns:c16="http://schemas.microsoft.com/office/drawing/2014/chart" uri="{C3380CC4-5D6E-409C-BE32-E72D297353CC}">
              <c16:uniqueId val="{0000000A-4FE1-4EFF-9746-8D5D31A92F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713</c:v>
                </c:pt>
                <c:pt idx="2">
                  <c:v>#N/A</c:v>
                </c:pt>
                <c:pt idx="3">
                  <c:v>#N/A</c:v>
                </c:pt>
                <c:pt idx="4">
                  <c:v>100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FE1-4EFF-9746-8D5D31A92F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2028</c:v>
                </c:pt>
                <c:pt idx="1">
                  <c:v>2028</c:v>
                </c:pt>
                <c:pt idx="2">
                  <c:v>2029</c:v>
                </c:pt>
              </c:numCache>
            </c:numRef>
          </c:val>
          <c:extLst>
            <c:ext xmlns:c16="http://schemas.microsoft.com/office/drawing/2014/chart" uri="{C3380CC4-5D6E-409C-BE32-E72D297353CC}">
              <c16:uniqueId val="{00000000-D110-42F7-AE72-1F71E9A143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1626</c:v>
                </c:pt>
                <c:pt idx="1">
                  <c:v>1726</c:v>
                </c:pt>
                <c:pt idx="2">
                  <c:v>1819</c:v>
                </c:pt>
              </c:numCache>
            </c:numRef>
          </c:val>
          <c:extLst>
            <c:ext xmlns:c16="http://schemas.microsoft.com/office/drawing/2014/chart" uri="{C3380CC4-5D6E-409C-BE32-E72D297353CC}">
              <c16:uniqueId val="{00000001-D110-42F7-AE72-1F71E9A143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2533</c:v>
                </c:pt>
                <c:pt idx="1">
                  <c:v>2624</c:v>
                </c:pt>
                <c:pt idx="2">
                  <c:v>2586</c:v>
                </c:pt>
              </c:numCache>
            </c:numRef>
          </c:val>
          <c:extLst>
            <c:ext xmlns:c16="http://schemas.microsoft.com/office/drawing/2014/chart" uri="{C3380CC4-5D6E-409C-BE32-E72D297353CC}">
              <c16:uniqueId val="{00000002-D110-42F7-AE72-1F71E9A143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53,501
53,132
97.82
23,980,361
22,802,737
1,051,181
13,441,935
16,740,820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費の持ち直しによる地方消費税交付金の増や市民税の増収などに伴い、基準財政収入額は増加したものの、被生活保護者数の増のほか、緊急防災減災事業債の理論償還開始による公債費の増等により基準財政需要額についても増加したため、単年度指数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ポイント減少した。三か年平均の指数は前年度から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ポイント低下し、類似団体平均との比較でも、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ポイント下回っている状況である。引き続き徴収率の向上に努めるなど、自主財源の確保を図るとともに、歳出の見直しにより一層の財政基盤の強化に努めていく。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普通交付税等の増により経常一般財源等総額が増加した一方、人事院勧告に伴う人件費の増や大宮地方環境整備組合に対する負担金の増等により経常経費充当一般財源等も増加し、前年度に比べ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ものの、扶助費については今後も経常的な増加が見込まれること、会計年度任用職員の増員・昇給に伴う人件費の増等の増加要因があることから、引き続き事務事業の見直しを進め、一層の財政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62</xdr:row>
      <xdr:rowOff>73406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7300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68834</xdr:rowOff>
    </xdr:from>
    <xdr:to>
      <xdr:col>19</xdr:col>
      <xdr:colOff>133350</xdr:colOff>
      <xdr:row>61</xdr:row>
      <xdr:rowOff>114554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5583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68834</xdr:rowOff>
    </xdr:from>
    <xdr:to>
      <xdr:col>15</xdr:col>
      <xdr:colOff>82550</xdr:colOff>
      <xdr:row>61</xdr:row>
      <xdr:rowOff>114554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5583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62</xdr:row>
      <xdr:rowOff>73406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7300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63754</xdr:rowOff>
    </xdr:from>
    <xdr:to>
      <xdr:col>19</xdr:col>
      <xdr:colOff>184150</xdr:colOff>
      <xdr:row>61</xdr:row>
      <xdr:rowOff>165354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4081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18034</xdr:rowOff>
    </xdr:from>
    <xdr:to>
      <xdr:col>15</xdr:col>
      <xdr:colOff>133350</xdr:colOff>
      <xdr:row>60</xdr:row>
      <xdr:rowOff>119634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129811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108983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人事院勧告に伴い職員給与や会計年度任用職員報酬等が増加したものの、物件費については、新型コロナウイルスワクチン接種事業やキャッシュレス決済ポイント還元事業等の減により減少し、維持補修費については、小学校の施設管理事業等が減少した結果、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148,191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円上回っており、物価高騰の影響等から今後も増加の見込である。施設の管理運営方法の見直しや、経費削減の徹底により増加幅の抑制に努めていく。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115889</xdr:rowOff>
    </xdr:from>
    <xdr:to>
      <xdr:col>23</xdr:col>
      <xdr:colOff>133350</xdr:colOff>
      <xdr:row>83</xdr:row>
      <xdr:rowOff>126468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46239"/>
          <a:ext cx="8382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125416</xdr:rowOff>
    </xdr:from>
    <xdr:to>
      <xdr:col>19</xdr:col>
      <xdr:colOff>133350</xdr:colOff>
      <xdr:row>83</xdr:row>
      <xdr:rowOff>126468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55766"/>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97859</xdr:rowOff>
    </xdr:from>
    <xdr:to>
      <xdr:col>15</xdr:col>
      <xdr:colOff>82550</xdr:colOff>
      <xdr:row>83</xdr:row>
      <xdr:rowOff>125416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28209"/>
          <a:ext cx="889000" cy="2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137454</xdr:rowOff>
    </xdr:from>
    <xdr:to>
      <xdr:col>11</xdr:col>
      <xdr:colOff>31750</xdr:colOff>
      <xdr:row>83</xdr:row>
      <xdr:rowOff>97859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96354"/>
          <a:ext cx="889000" cy="13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139970</xdr:rowOff>
    </xdr:from>
    <xdr:to>
      <xdr:col>11</xdr:col>
      <xdr:colOff>82550</xdr:colOff>
      <xdr:row>84</xdr:row>
      <xdr:rowOff>70120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54897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13567</xdr:rowOff>
    </xdr:from>
    <xdr:to>
      <xdr:col>7</xdr:col>
      <xdr:colOff>31750</xdr:colOff>
      <xdr:row>83</xdr:row>
      <xdr:rowOff>115167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99944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65089</xdr:rowOff>
    </xdr:from>
    <xdr:to>
      <xdr:col>23</xdr:col>
      <xdr:colOff>184150</xdr:colOff>
      <xdr:row>83</xdr:row>
      <xdr:rowOff>166689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37166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6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75668</xdr:rowOff>
    </xdr:from>
    <xdr:to>
      <xdr:col>19</xdr:col>
      <xdr:colOff>184150</xdr:colOff>
      <xdr:row>84</xdr:row>
      <xdr:rowOff>5818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162045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92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74616</xdr:rowOff>
    </xdr:from>
    <xdr:to>
      <xdr:col>15</xdr:col>
      <xdr:colOff>133350</xdr:colOff>
      <xdr:row>84</xdr:row>
      <xdr:rowOff>4766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160993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9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47059</xdr:rowOff>
    </xdr:from>
    <xdr:to>
      <xdr:col>11</xdr:col>
      <xdr:colOff>82550</xdr:colOff>
      <xdr:row>83</xdr:row>
      <xdr:rowOff>148659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7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158836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4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86654</xdr:rowOff>
    </xdr:from>
    <xdr:to>
      <xdr:col>7</xdr:col>
      <xdr:colOff>31750</xdr:colOff>
      <xdr:row>83</xdr:row>
      <xdr:rowOff>16804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26981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1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高年齢層の昇給停止を国より遅れて適用したため、過去において昇給していた職員が退職したことにより変動した。引き続き人事評価制度の推進を図ることにより、一層の給与の適正化に努める。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85</xdr:row>
      <xdr:rowOff>51859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0445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86</xdr:row>
      <xdr:rowOff>61384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2510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457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年延長を踏まえ、今後の定員管理については、早急に計画を策定する予定である。一時的には定年引上げの影響により増員する見込みであるが、民間委託の推進等により、定年引上げの制度完成後においては、現水準に戻るよう事務事業等の見直しを進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49954</xdr:rowOff>
    </xdr:from>
    <xdr:to>
      <xdr:col>81</xdr:col>
      <xdr:colOff>44450</xdr:colOff>
      <xdr:row>63</xdr:row>
      <xdr:rowOff>72072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851304"/>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49954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311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25823</xdr:rowOff>
    </xdr:from>
    <xdr:to>
      <xdr:col>72</xdr:col>
      <xdr:colOff>203200</xdr:colOff>
      <xdr:row>63</xdr:row>
      <xdr:rowOff>29845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271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25823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81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21272</xdr:rowOff>
    </xdr:from>
    <xdr:to>
      <xdr:col>81</xdr:col>
      <xdr:colOff>95250</xdr:colOff>
      <xdr:row>63</xdr:row>
      <xdr:rowOff>122872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164799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170604</xdr:rowOff>
    </xdr:from>
    <xdr:to>
      <xdr:col>77</xdr:col>
      <xdr:colOff>95250</xdr:colOff>
      <xdr:row>63</xdr:row>
      <xdr:rowOff>100754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85531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150495</xdr:rowOff>
    </xdr:from>
    <xdr:to>
      <xdr:col>73</xdr:col>
      <xdr:colOff>44450</xdr:colOff>
      <xdr:row>63</xdr:row>
      <xdr:rowOff>80645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65422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146473</xdr:rowOff>
    </xdr:from>
    <xdr:to>
      <xdr:col>68</xdr:col>
      <xdr:colOff>203200</xdr:colOff>
      <xdr:row>63</xdr:row>
      <xdr:rowOff>76623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86800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78757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普通交付税や地方消費税交付金等の増により単年度の数値は減少したものの、算定開始以来最低値であった令和２年度が平均値から除かれたため、前年度から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公営企業については、起債償還が依然として高水準で推移していることに伴い、多額の繰出金が必要とされ、また、公共施設の老朽化対策や想定される大規模事業により、公債費の増加が想定されるため、引き続き適正な市債発行や後年度の公債費の推移を考慮した償還条件の設定等をとおして、公債費の抑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62654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045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46567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38523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38523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に下水道事業が公営企業会計へ移行したことに伴い、２つの特別会計であった公共下水道事業と農業集落排水整備事業について公営企業債等繰入見込額を合算調整した結果、繰入算入率が減少し、令和３年度以降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の老朽化対策や想定される大規模事業により、地方債残高の増加が見込まれること、また、公営企業の起債償還が依然として高水準で推移していることに伴い、多額の繰出金が必要とされることから、適正な市債発行をとおして、一層の健全化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94706</xdr:rowOff>
    </xdr:from>
    <xdr:to>
      <xdr:col>68</xdr:col>
      <xdr:colOff>152400</xdr:colOff>
      <xdr:row>13</xdr:row>
      <xdr:rowOff>162500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323556"/>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37875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43906</xdr:rowOff>
    </xdr:from>
    <xdr:to>
      <xdr:col>68</xdr:col>
      <xdr:colOff>203200</xdr:colOff>
      <xdr:row>13</xdr:row>
      <xdr:rowOff>145506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2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155683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4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111700</xdr:rowOff>
    </xdr:from>
    <xdr:to>
      <xdr:col>64</xdr:col>
      <xdr:colOff>152400</xdr:colOff>
      <xdr:row>14</xdr:row>
      <xdr:rowOff>41850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52027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0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53,501
53,132
97.82
23,980,361
22,802,737
1,051,181
13,441,935
16,740,820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人事院勧告に伴う職員給与や会計年度任用職員報酬等の増に伴い、経常経費充当一般財源が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ポイント上回っているなど、依然として高い比率で推移している状況である。今後は、会計年度任用職員の適切な任用をとおして、人件費の上り幅を抑えるよう努めていく。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55154</xdr:rowOff>
    </xdr:from>
    <xdr:to>
      <xdr:col>24</xdr:col>
      <xdr:colOff>25400</xdr:colOff>
      <xdr:row>38</xdr:row>
      <xdr:rowOff>100874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702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15966</xdr:rowOff>
    </xdr:from>
    <xdr:to>
      <xdr:col>19</xdr:col>
      <xdr:colOff>187325</xdr:colOff>
      <xdr:row>38</xdr:row>
      <xdr:rowOff>55154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310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15966</xdr:rowOff>
    </xdr:from>
    <xdr:to>
      <xdr:col>15</xdr:col>
      <xdr:colOff>98425</xdr:colOff>
      <xdr:row>38</xdr:row>
      <xdr:rowOff>140063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310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55154</xdr:rowOff>
    </xdr:from>
    <xdr:to>
      <xdr:col>11</xdr:col>
      <xdr:colOff>9525</xdr:colOff>
      <xdr:row>38</xdr:row>
      <xdr:rowOff>140063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7025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50074</xdr:rowOff>
    </xdr:from>
    <xdr:to>
      <xdr:col>24</xdr:col>
      <xdr:colOff>76200</xdr:colOff>
      <xdr:row>38</xdr:row>
      <xdr:rowOff>151674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22151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3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xdr:rowOff>
    </xdr:from>
    <xdr:to>
      <xdr:col>20</xdr:col>
      <xdr:colOff>38100</xdr:colOff>
      <xdr:row>38</xdr:row>
      <xdr:rowOff>105954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90731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0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136616</xdr:rowOff>
    </xdr:from>
    <xdr:to>
      <xdr:col>15</xdr:col>
      <xdr:colOff>149225</xdr:colOff>
      <xdr:row>38</xdr:row>
      <xdr:rowOff>66766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51543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89263</xdr:rowOff>
    </xdr:from>
    <xdr:to>
      <xdr:col>11</xdr:col>
      <xdr:colOff>60325</xdr:colOff>
      <xdr:row>39</xdr:row>
      <xdr:rowOff>19413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4190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4354</xdr:rowOff>
    </xdr:from>
    <xdr:to>
      <xdr:col>6</xdr:col>
      <xdr:colOff>171450</xdr:colOff>
      <xdr:row>38</xdr:row>
      <xdr:rowOff>105954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90731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情報系システム管理事業におけるソフトウェア更新費用の減等により経常経費充当一般財源が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も各種システムの運用方法や公共施設等の管理運営に係る経費について、委託業務の内容精査や、公共施設適正管理推進事業債の起債など有利な財源の選択等一層の節減・合理化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163576</xdr:rowOff>
    </xdr:from>
    <xdr:to>
      <xdr:col>82</xdr:col>
      <xdr:colOff>107950</xdr:colOff>
      <xdr:row>15</xdr:row>
      <xdr:rowOff>37846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638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53848</xdr:rowOff>
    </xdr:from>
    <xdr:to>
      <xdr:col>78</xdr:col>
      <xdr:colOff>69850</xdr:colOff>
      <xdr:row>14</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541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44704</xdr:rowOff>
    </xdr:from>
    <xdr:to>
      <xdr:col>73</xdr:col>
      <xdr:colOff>180975</xdr:colOff>
      <xdr:row>14</xdr:row>
      <xdr:rowOff>53848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45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44704</xdr:rowOff>
    </xdr:from>
    <xdr:to>
      <xdr:col>69</xdr:col>
      <xdr:colOff>92075</xdr:colOff>
      <xdr:row>14</xdr:row>
      <xdr:rowOff>154432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450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29989</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3573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112776</xdr:rowOff>
    </xdr:from>
    <xdr:to>
      <xdr:col>78</xdr:col>
      <xdr:colOff>120650</xdr:colOff>
      <xdr:row>15</xdr:row>
      <xdr:rowOff>42926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53103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8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xdr:rowOff>
    </xdr:from>
    <xdr:to>
      <xdr:col>74</xdr:col>
      <xdr:colOff>31750</xdr:colOff>
      <xdr:row>14</xdr:row>
      <xdr:rowOff>104648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114825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165354</xdr:rowOff>
    </xdr:from>
    <xdr:to>
      <xdr:col>69</xdr:col>
      <xdr:colOff>142875</xdr:colOff>
      <xdr:row>14</xdr:row>
      <xdr:rowOff>95504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105681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生活保護扶助費等の増により経常経費充当一般財源が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も少子高齢化の進展や子育て支援施策の充実等に伴い、扶助費については、増加が見込まれるため、各制度の適正な執行や健康づくりへの支援等予防施策の充実をとおして、扶助費の上り幅を抑えるよう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54610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1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142240</xdr:rowOff>
    </xdr:from>
    <xdr:to>
      <xdr:col>19</xdr:col>
      <xdr:colOff>187325</xdr:colOff>
      <xdr:row>55</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0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142240</xdr:rowOff>
    </xdr:from>
    <xdr:to>
      <xdr:col>15</xdr:col>
      <xdr:colOff>98425</xdr:colOff>
      <xdr:row>55</xdr:row>
      <xdr:rowOff>8890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xdr:rowOff>
    </xdr:from>
    <xdr:to>
      <xdr:col>11</xdr:col>
      <xdr:colOff>9525</xdr:colOff>
      <xdr:row>55</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38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82567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151147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91440</xdr:rowOff>
    </xdr:from>
    <xdr:to>
      <xdr:col>15</xdr:col>
      <xdr:colOff>149225</xdr:colOff>
      <xdr:row>55</xdr:row>
      <xdr:rowOff>21590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31767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維持補修費については、小学校の施設管理事業等の減により経常経費充当一般財源が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百万円減少し、繰出金については、後期高齢者医療特別会計への繰出金等の増により経常経費充当一般財源が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％となった。今後も各種保険料収納率の向上をとおして、繰出金の抑制に努める。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56</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22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57</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68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61</xdr:row>
      <xdr:rowOff>80735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7185"/>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29935</xdr:rowOff>
    </xdr:from>
    <xdr:to>
      <xdr:col>65</xdr:col>
      <xdr:colOff>53975</xdr:colOff>
      <xdr:row>61</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116312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団体の運営費補助については、補助金等審議会を毎年度開催し、補助金の交付内容や補助団体の運営状況等について見直しや精査を実施している。大宮地方環境整備組合に対する負担金の増等により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百万円増となったため、前年度に比べて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ポイント上昇したものの、類似団体と比較では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ポイント下回っている。今後とも適正な執行に努めていく。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38</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36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107950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37</xdr:row>
      <xdr:rowOff>107950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010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161307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臨時財政対策債等の償還終了により、公債費に係る経常経費充当一般財源等は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百万円減少し、類似団体と比較すると経常収支比率は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ポイント上回っている。近年、利率が上昇傾向にあることを考慮し、今後、進展が想定される大規模事業や施設の老朽化対策等のため、適正な市債発行に努める。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77470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63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77470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181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31750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主な要因としては、人事院勧告に伴う人件費の増が挙げられる。税等の徴収率の向上により歳入の確保に努めるとともに、事務事業の見直しや計画的な公共施設の維持管理の推進により経常経費の削減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144145</xdr:rowOff>
    </xdr:from>
    <xdr:to>
      <xdr:col>82</xdr:col>
      <xdr:colOff>107950</xdr:colOff>
      <xdr:row>76</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0289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144145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9144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76</xdr:row>
      <xdr:rowOff>6986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91440"/>
          <a:ext cx="889000" cy="2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6986</xdr:rowOff>
    </xdr:from>
    <xdr:to>
      <xdr:col>69</xdr:col>
      <xdr:colOff>92075</xdr:colOff>
      <xdr:row>77</xdr:row>
      <xdr:rowOff>18414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37186"/>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93345</xdr:rowOff>
    </xdr:from>
    <xdr:to>
      <xdr:col>78</xdr:col>
      <xdr:colOff>120650</xdr:colOff>
      <xdr:row>76</xdr:row>
      <xdr:rowOff>23495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33672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2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127635</xdr:rowOff>
    </xdr:from>
    <xdr:to>
      <xdr:col>69</xdr:col>
      <xdr:colOff>142875</xdr:colOff>
      <xdr:row>76</xdr:row>
      <xdr:rowOff>57786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42563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139064</xdr:rowOff>
    </xdr:from>
    <xdr:to>
      <xdr:col>65</xdr:col>
      <xdr:colOff>53975</xdr:colOff>
      <xdr:row>77</xdr:row>
      <xdr:rowOff>69214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53991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56858</xdr:rowOff>
    </xdr:from>
    <xdr:to>
      <xdr:col>29</xdr:col>
      <xdr:colOff>127000</xdr:colOff>
      <xdr:row>16</xdr:row>
      <xdr:rowOff>98793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7683"/>
          <a:ext cx="647700" cy="4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98793</xdr:rowOff>
    </xdr:from>
    <xdr:to>
      <xdr:col>26</xdr:col>
      <xdr:colOff>50800</xdr:colOff>
      <xdr:row>16</xdr:row>
      <xdr:rowOff>115494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9618"/>
          <a:ext cx="698500" cy="16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115494</xdr:rowOff>
    </xdr:from>
    <xdr:to>
      <xdr:col>22</xdr:col>
      <xdr:colOff>114300</xdr:colOff>
      <xdr:row>16</xdr:row>
      <xdr:rowOff>132499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6319"/>
          <a:ext cx="698500" cy="17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132499</xdr:rowOff>
    </xdr:from>
    <xdr:to>
      <xdr:col>18</xdr:col>
      <xdr:colOff>177800</xdr:colOff>
      <xdr:row>16</xdr:row>
      <xdr:rowOff>162077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3324"/>
          <a:ext cx="698500" cy="2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170091</xdr:rowOff>
    </xdr:from>
    <xdr:to>
      <xdr:col>19</xdr:col>
      <xdr:colOff>38100</xdr:colOff>
      <xdr:row>16</xdr:row>
      <xdr:rowOff>100241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9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28753</xdr:rowOff>
    </xdr:from>
    <xdr:to>
      <xdr:col>15</xdr:col>
      <xdr:colOff>101600</xdr:colOff>
      <xdr:row>16</xdr:row>
      <xdr:rowOff>130353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19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8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6058</xdr:rowOff>
    </xdr:from>
    <xdr:to>
      <xdr:col>29</xdr:col>
      <xdr:colOff>177800</xdr:colOff>
      <xdr:row>16</xdr:row>
      <xdr:rowOff>107658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22585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4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47993</xdr:rowOff>
    </xdr:from>
    <xdr:to>
      <xdr:col>26</xdr:col>
      <xdr:colOff>101600</xdr:colOff>
      <xdr:row>16</xdr:row>
      <xdr:rowOff>149593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159770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64694</xdr:rowOff>
    </xdr:from>
    <xdr:to>
      <xdr:col>22</xdr:col>
      <xdr:colOff>165100</xdr:colOff>
      <xdr:row>16</xdr:row>
      <xdr:rowOff>166294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81699</xdr:rowOff>
    </xdr:from>
    <xdr:to>
      <xdr:col>19</xdr:col>
      <xdr:colOff>38100</xdr:colOff>
      <xdr:row>17</xdr:row>
      <xdr:rowOff>11849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168076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5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111277</xdr:rowOff>
    </xdr:from>
    <xdr:to>
      <xdr:col>15</xdr:col>
      <xdr:colOff>101600</xdr:colOff>
      <xdr:row>17</xdr:row>
      <xdr:rowOff>41427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26204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30237</xdr:rowOff>
    </xdr:from>
    <xdr:to>
      <xdr:col>29</xdr:col>
      <xdr:colOff>127000</xdr:colOff>
      <xdr:row>36</xdr:row>
      <xdr:rowOff>37388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83487"/>
          <a:ext cx="647700" cy="7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30237</xdr:rowOff>
    </xdr:from>
    <xdr:to>
      <xdr:col>26</xdr:col>
      <xdr:colOff>50800</xdr:colOff>
      <xdr:row>36</xdr:row>
      <xdr:rowOff>44247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83487"/>
          <a:ext cx="6985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44247</xdr:rowOff>
    </xdr:from>
    <xdr:to>
      <xdr:col>22</xdr:col>
      <xdr:colOff>114300</xdr:colOff>
      <xdr:row>36</xdr:row>
      <xdr:rowOff>92481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97497"/>
          <a:ext cx="698500" cy="4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82913</xdr:rowOff>
    </xdr:from>
    <xdr:to>
      <xdr:col>18</xdr:col>
      <xdr:colOff>177800</xdr:colOff>
      <xdr:row>36</xdr:row>
      <xdr:rowOff>92481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36163"/>
          <a:ext cx="6985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329488</xdr:rowOff>
    </xdr:from>
    <xdr:to>
      <xdr:col>29</xdr:col>
      <xdr:colOff>177800</xdr:colOff>
      <xdr:row>36</xdr:row>
      <xdr:rowOff>88188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9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301565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1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322337</xdr:rowOff>
    </xdr:from>
    <xdr:to>
      <xdr:col>26</xdr:col>
      <xdr:colOff>101600</xdr:colOff>
      <xdr:row>36</xdr:row>
      <xdr:rowOff>81037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65814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336347</xdr:rowOff>
    </xdr:from>
    <xdr:to>
      <xdr:col>22</xdr:col>
      <xdr:colOff>165100</xdr:colOff>
      <xdr:row>36</xdr:row>
      <xdr:rowOff>95047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79824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3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41681</xdr:rowOff>
    </xdr:from>
    <xdr:to>
      <xdr:col>19</xdr:col>
      <xdr:colOff>38100</xdr:colOff>
      <xdr:row>36</xdr:row>
      <xdr:rowOff>143281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9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128058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32113</xdr:rowOff>
    </xdr:from>
    <xdr:to>
      <xdr:col>15</xdr:col>
      <xdr:colOff>101600</xdr:colOff>
      <xdr:row>36</xdr:row>
      <xdr:rowOff>133713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118490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53,501
53,132
97.82
23,980,361
22,802,737
1,051,181
13,441,935
16,740,820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27838</xdr:rowOff>
    </xdr:from>
    <xdr:to>
      <xdr:col>24</xdr:col>
      <xdr:colOff>63500</xdr:colOff>
      <xdr:row>34</xdr:row>
      <xdr:rowOff>82721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57138"/>
          <a:ext cx="838200" cy="5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82721</xdr:rowOff>
    </xdr:from>
    <xdr:to>
      <xdr:col>19</xdr:col>
      <xdr:colOff>177800</xdr:colOff>
      <xdr:row>34</xdr:row>
      <xdr:rowOff>108401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2021"/>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108401</xdr:rowOff>
    </xdr:from>
    <xdr:to>
      <xdr:col>15</xdr:col>
      <xdr:colOff>50800</xdr:colOff>
      <xdr:row>34</xdr:row>
      <xdr:rowOff>141396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7701"/>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141396</xdr:rowOff>
    </xdr:from>
    <xdr:to>
      <xdr:col>10</xdr:col>
      <xdr:colOff>114300</xdr:colOff>
      <xdr:row>35</xdr:row>
      <xdr:rowOff>136442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70696"/>
          <a:ext cx="889000" cy="1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148488</xdr:rowOff>
    </xdr:from>
    <xdr:to>
      <xdr:col>24</xdr:col>
      <xdr:colOff>114300</xdr:colOff>
      <xdr:row>34</xdr:row>
      <xdr:rowOff>78638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171365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31921</xdr:rowOff>
    </xdr:from>
    <xdr:to>
      <xdr:col>20</xdr:col>
      <xdr:colOff>38100</xdr:colOff>
      <xdr:row>34</xdr:row>
      <xdr:rowOff>133521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150048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3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57601</xdr:rowOff>
    </xdr:from>
    <xdr:to>
      <xdr:col>15</xdr:col>
      <xdr:colOff>101600</xdr:colOff>
      <xdr:row>34</xdr:row>
      <xdr:rowOff>159201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4278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90596</xdr:rowOff>
    </xdr:from>
    <xdr:to>
      <xdr:col>10</xdr:col>
      <xdr:colOff>165100</xdr:colOff>
      <xdr:row>35</xdr:row>
      <xdr:rowOff>20746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11873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85642</xdr:rowOff>
    </xdr:from>
    <xdr:to>
      <xdr:col>6</xdr:col>
      <xdr:colOff>38100</xdr:colOff>
      <xdr:row>36</xdr:row>
      <xdr:rowOff>15792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13716</xdr:rowOff>
    </xdr:from>
    <xdr:to>
      <xdr:col>24</xdr:col>
      <xdr:colOff>63500</xdr:colOff>
      <xdr:row>57</xdr:row>
      <xdr:rowOff>64706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86366"/>
          <a:ext cx="838200" cy="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158217</xdr:rowOff>
    </xdr:from>
    <xdr:to>
      <xdr:col>19</xdr:col>
      <xdr:colOff>177800</xdr:colOff>
      <xdr:row>57</xdr:row>
      <xdr:rowOff>13716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59417"/>
          <a:ext cx="889000" cy="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158217</xdr:rowOff>
    </xdr:from>
    <xdr:to>
      <xdr:col>15</xdr:col>
      <xdr:colOff>50800</xdr:colOff>
      <xdr:row>56</xdr:row>
      <xdr:rowOff>163894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59417"/>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163894</xdr:rowOff>
    </xdr:from>
    <xdr:to>
      <xdr:col>10</xdr:col>
      <xdr:colOff>114300</xdr:colOff>
      <xdr:row>57</xdr:row>
      <xdr:rowOff>44006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5094"/>
          <a:ext cx="8890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153467</xdr:rowOff>
    </xdr:from>
    <xdr:to>
      <xdr:col>10</xdr:col>
      <xdr:colOff>165100</xdr:colOff>
      <xdr:row>56</xdr:row>
      <xdr:rowOff>83617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100144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18923</xdr:rowOff>
    </xdr:from>
    <xdr:to>
      <xdr:col>6</xdr:col>
      <xdr:colOff>38100</xdr:colOff>
      <xdr:row>56</xdr:row>
      <xdr:rowOff>120523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137050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13906</xdr:rowOff>
    </xdr:from>
    <xdr:to>
      <xdr:col>24</xdr:col>
      <xdr:colOff>114300</xdr:colOff>
      <xdr:row>57</xdr:row>
      <xdr:rowOff>115506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163783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134366</xdr:rowOff>
    </xdr:from>
    <xdr:to>
      <xdr:col>20</xdr:col>
      <xdr:colOff>38100</xdr:colOff>
      <xdr:row>57</xdr:row>
      <xdr:rowOff>64516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55643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107417</xdr:rowOff>
    </xdr:from>
    <xdr:to>
      <xdr:col>15</xdr:col>
      <xdr:colOff>101600</xdr:colOff>
      <xdr:row>57</xdr:row>
      <xdr:rowOff>37567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28694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113094</xdr:rowOff>
    </xdr:from>
    <xdr:to>
      <xdr:col>10</xdr:col>
      <xdr:colOff>165100</xdr:colOff>
      <xdr:row>57</xdr:row>
      <xdr:rowOff>43244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34371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164656</xdr:rowOff>
    </xdr:from>
    <xdr:to>
      <xdr:col>6</xdr:col>
      <xdr:colOff>38100</xdr:colOff>
      <xdr:row>57</xdr:row>
      <xdr:rowOff>94806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85933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159931</xdr:rowOff>
    </xdr:from>
    <xdr:to>
      <xdr:col>24</xdr:col>
      <xdr:colOff>63500</xdr:colOff>
      <xdr:row>76</xdr:row>
      <xdr:rowOff>165608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90131"/>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159931</xdr:rowOff>
    </xdr:from>
    <xdr:to>
      <xdr:col>19</xdr:col>
      <xdr:colOff>177800</xdr:colOff>
      <xdr:row>77</xdr:row>
      <xdr:rowOff>31038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90131"/>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31038</xdr:rowOff>
    </xdr:from>
    <xdr:to>
      <xdr:col>15</xdr:col>
      <xdr:colOff>50800</xdr:colOff>
      <xdr:row>77</xdr:row>
      <xdr:rowOff>59195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32688"/>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59195</xdr:rowOff>
    </xdr:from>
    <xdr:to>
      <xdr:col>10</xdr:col>
      <xdr:colOff>114300</xdr:colOff>
      <xdr:row>77</xdr:row>
      <xdr:rowOff>93104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0845"/>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33007</xdr:rowOff>
    </xdr:from>
    <xdr:to>
      <xdr:col>10</xdr:col>
      <xdr:colOff>165100</xdr:colOff>
      <xdr:row>77</xdr:row>
      <xdr:rowOff>134607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125734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107798</xdr:rowOff>
    </xdr:from>
    <xdr:to>
      <xdr:col>6</xdr:col>
      <xdr:colOff>38100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29075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114808</xdr:rowOff>
    </xdr:from>
    <xdr:to>
      <xdr:col>24</xdr:col>
      <xdr:colOff>114300</xdr:colOff>
      <xdr:row>77</xdr:row>
      <xdr:rowOff>44958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137685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109131</xdr:rowOff>
    </xdr:from>
    <xdr:to>
      <xdr:col>20</xdr:col>
      <xdr:colOff>38100</xdr:colOff>
      <xdr:row>77</xdr:row>
      <xdr:rowOff>39281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55808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151688</xdr:rowOff>
    </xdr:from>
    <xdr:to>
      <xdr:col>15</xdr:col>
      <xdr:colOff>101600</xdr:colOff>
      <xdr:row>77</xdr:row>
      <xdr:rowOff>81838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98365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5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8395</xdr:rowOff>
    </xdr:from>
    <xdr:to>
      <xdr:col>10</xdr:col>
      <xdr:colOff>165100</xdr:colOff>
      <xdr:row>77</xdr:row>
      <xdr:rowOff>109995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126522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42304</xdr:rowOff>
    </xdr:from>
    <xdr:to>
      <xdr:col>6</xdr:col>
      <xdr:colOff>38100</xdr:colOff>
      <xdr:row>77</xdr:row>
      <xdr:rowOff>143904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160431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157705</xdr:rowOff>
    </xdr:from>
    <xdr:to>
      <xdr:col>24</xdr:col>
      <xdr:colOff>63500</xdr:colOff>
      <xdr:row>97</xdr:row>
      <xdr:rowOff>55390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16905"/>
          <a:ext cx="8382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91269</xdr:rowOff>
    </xdr:from>
    <xdr:to>
      <xdr:col>19</xdr:col>
      <xdr:colOff>177800</xdr:colOff>
      <xdr:row>97</xdr:row>
      <xdr:rowOff>55390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50469"/>
          <a:ext cx="889000" cy="1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91269</xdr:rowOff>
    </xdr:from>
    <xdr:to>
      <xdr:col>15</xdr:col>
      <xdr:colOff>50800</xdr:colOff>
      <xdr:row>98</xdr:row>
      <xdr:rowOff>6894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50469"/>
          <a:ext cx="889000" cy="25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6894</xdr:rowOff>
    </xdr:from>
    <xdr:to>
      <xdr:col>10</xdr:col>
      <xdr:colOff>114300</xdr:colOff>
      <xdr:row>98</xdr:row>
      <xdr:rowOff>62956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08994"/>
          <a:ext cx="8890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106905</xdr:rowOff>
    </xdr:from>
    <xdr:to>
      <xdr:col>24</xdr:col>
      <xdr:colOff>114300</xdr:colOff>
      <xdr:row>97</xdr:row>
      <xdr:rowOff>37055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85332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4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4590</xdr:rowOff>
    </xdr:from>
    <xdr:to>
      <xdr:col>20</xdr:col>
      <xdr:colOff>38100</xdr:colOff>
      <xdr:row>97</xdr:row>
      <xdr:rowOff>106190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97317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2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40469</xdr:rowOff>
    </xdr:from>
    <xdr:to>
      <xdr:col>15</xdr:col>
      <xdr:colOff>101600</xdr:colOff>
      <xdr:row>96</xdr:row>
      <xdr:rowOff>142069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133196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9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127544</xdr:rowOff>
    </xdr:from>
    <xdr:to>
      <xdr:col>10</xdr:col>
      <xdr:colOff>165100</xdr:colOff>
      <xdr:row>98</xdr:row>
      <xdr:rowOff>57694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48821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12156</xdr:rowOff>
    </xdr:from>
    <xdr:to>
      <xdr:col>6</xdr:col>
      <xdr:colOff>38100</xdr:colOff>
      <xdr:row>98</xdr:row>
      <xdr:rowOff>113756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104883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151038</xdr:rowOff>
    </xdr:from>
    <xdr:to>
      <xdr:col>55</xdr:col>
      <xdr:colOff>0</xdr:colOff>
      <xdr:row>36</xdr:row>
      <xdr:rowOff>151458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23238"/>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151458</xdr:rowOff>
    </xdr:from>
    <xdr:to>
      <xdr:col>50</xdr:col>
      <xdr:colOff>114300</xdr:colOff>
      <xdr:row>37</xdr:row>
      <xdr:rowOff>17163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3658"/>
          <a:ext cx="889000" cy="3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118006</xdr:rowOff>
    </xdr:from>
    <xdr:to>
      <xdr:col>45</xdr:col>
      <xdr:colOff>177800</xdr:colOff>
      <xdr:row>37</xdr:row>
      <xdr:rowOff>17163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04406"/>
          <a:ext cx="889000" cy="7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118006</xdr:rowOff>
    </xdr:from>
    <xdr:to>
      <xdr:col>41</xdr:col>
      <xdr:colOff>50800</xdr:colOff>
      <xdr:row>38</xdr:row>
      <xdr:rowOff>14686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04406"/>
          <a:ext cx="889000" cy="92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100238</xdr:rowOff>
    </xdr:from>
    <xdr:to>
      <xdr:col>55</xdr:col>
      <xdr:colOff>50800</xdr:colOff>
      <xdr:row>37</xdr:row>
      <xdr:rowOff>30388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78665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100658</xdr:rowOff>
    </xdr:from>
    <xdr:to>
      <xdr:col>50</xdr:col>
      <xdr:colOff>165100</xdr:colOff>
      <xdr:row>37</xdr:row>
      <xdr:rowOff>30808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21935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137813</xdr:rowOff>
    </xdr:from>
    <xdr:to>
      <xdr:col>46</xdr:col>
      <xdr:colOff>38100</xdr:colOff>
      <xdr:row>37</xdr:row>
      <xdr:rowOff>67963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59090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67206</xdr:rowOff>
    </xdr:from>
    <xdr:to>
      <xdr:col>41</xdr:col>
      <xdr:colOff>101600</xdr:colOff>
      <xdr:row>32</xdr:row>
      <xdr:rowOff>168806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159933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135336</xdr:rowOff>
    </xdr:from>
    <xdr:to>
      <xdr:col>36</xdr:col>
      <xdr:colOff>165100</xdr:colOff>
      <xdr:row>38</xdr:row>
      <xdr:rowOff>65486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56613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11785</xdr:rowOff>
    </xdr:from>
    <xdr:to>
      <xdr:col>55</xdr:col>
      <xdr:colOff>0</xdr:colOff>
      <xdr:row>56</xdr:row>
      <xdr:rowOff>20663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12985"/>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170637</xdr:rowOff>
    </xdr:from>
    <xdr:to>
      <xdr:col>50</xdr:col>
      <xdr:colOff>114300</xdr:colOff>
      <xdr:row>56</xdr:row>
      <xdr:rowOff>20663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00387"/>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170637</xdr:rowOff>
    </xdr:from>
    <xdr:to>
      <xdr:col>45</xdr:col>
      <xdr:colOff>177800</xdr:colOff>
      <xdr:row>56</xdr:row>
      <xdr:rowOff>107480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00387"/>
          <a:ext cx="889000" cy="1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63805</xdr:rowOff>
    </xdr:from>
    <xdr:to>
      <xdr:col>41</xdr:col>
      <xdr:colOff>50800</xdr:colOff>
      <xdr:row>56</xdr:row>
      <xdr:rowOff>107480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65005"/>
          <a:ext cx="889000" cy="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129172</xdr:rowOff>
    </xdr:from>
    <xdr:to>
      <xdr:col>41</xdr:col>
      <xdr:colOff>101600</xdr:colOff>
      <xdr:row>54</xdr:row>
      <xdr:rowOff>59322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75849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131242</xdr:rowOff>
    </xdr:from>
    <xdr:to>
      <xdr:col>36</xdr:col>
      <xdr:colOff>165100</xdr:colOff>
      <xdr:row>54</xdr:row>
      <xdr:rowOff>61392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77919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8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132435</xdr:rowOff>
    </xdr:from>
    <xdr:to>
      <xdr:col>55</xdr:col>
      <xdr:colOff>50800</xdr:colOff>
      <xdr:row>56</xdr:row>
      <xdr:rowOff>62585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110862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141313</xdr:rowOff>
    </xdr:from>
    <xdr:to>
      <xdr:col>50</xdr:col>
      <xdr:colOff>165100</xdr:colOff>
      <xdr:row>56</xdr:row>
      <xdr:rowOff>71463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62590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6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119837</xdr:rowOff>
    </xdr:from>
    <xdr:to>
      <xdr:col>46</xdr:col>
      <xdr:colOff>38100</xdr:colOff>
      <xdr:row>56</xdr:row>
      <xdr:rowOff>49987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41114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6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56680</xdr:rowOff>
    </xdr:from>
    <xdr:to>
      <xdr:col>41</xdr:col>
      <xdr:colOff>101600</xdr:colOff>
      <xdr:row>56</xdr:row>
      <xdr:rowOff>158280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149407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13005</xdr:rowOff>
    </xdr:from>
    <xdr:to>
      <xdr:col>36</xdr:col>
      <xdr:colOff>165100</xdr:colOff>
      <xdr:row>56</xdr:row>
      <xdr:rowOff>114605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105732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97713</xdr:rowOff>
    </xdr:from>
    <xdr:to>
      <xdr:col>55</xdr:col>
      <xdr:colOff>0</xdr:colOff>
      <xdr:row>76</xdr:row>
      <xdr:rowOff>132538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27913"/>
          <a:ext cx="838200" cy="3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132538</xdr:rowOff>
    </xdr:from>
    <xdr:to>
      <xdr:col>50</xdr:col>
      <xdr:colOff>114300</xdr:colOff>
      <xdr:row>77</xdr:row>
      <xdr:rowOff>95580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62738"/>
          <a:ext cx="889000" cy="13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164236</xdr:rowOff>
    </xdr:from>
    <xdr:to>
      <xdr:col>45</xdr:col>
      <xdr:colOff>177800</xdr:colOff>
      <xdr:row>77</xdr:row>
      <xdr:rowOff>95580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94436"/>
          <a:ext cx="8890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165933</xdr:rowOff>
    </xdr:from>
    <xdr:to>
      <xdr:col>41</xdr:col>
      <xdr:colOff>50800</xdr:colOff>
      <xdr:row>76</xdr:row>
      <xdr:rowOff>164236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024683"/>
          <a:ext cx="889000" cy="16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46913</xdr:rowOff>
    </xdr:from>
    <xdr:to>
      <xdr:col>55</xdr:col>
      <xdr:colOff>50800</xdr:colOff>
      <xdr:row>76</xdr:row>
      <xdr:rowOff>148513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69790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2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81738</xdr:rowOff>
    </xdr:from>
    <xdr:to>
      <xdr:col>50</xdr:col>
      <xdr:colOff>165100</xdr:colOff>
      <xdr:row>77</xdr:row>
      <xdr:rowOff>11888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28414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44780</xdr:rowOff>
    </xdr:from>
    <xdr:to>
      <xdr:col>46</xdr:col>
      <xdr:colOff>38100</xdr:colOff>
      <xdr:row>77</xdr:row>
      <xdr:rowOff>146380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162907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2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113436</xdr:rowOff>
    </xdr:from>
    <xdr:to>
      <xdr:col>41</xdr:col>
      <xdr:colOff>101600</xdr:colOff>
      <xdr:row>77</xdr:row>
      <xdr:rowOff>43586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60113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1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115132</xdr:rowOff>
    </xdr:from>
    <xdr:to>
      <xdr:col>36</xdr:col>
      <xdr:colOff>165100</xdr:colOff>
      <xdr:row>76</xdr:row>
      <xdr:rowOff>45281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973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61809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7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85685</xdr:rowOff>
    </xdr:from>
    <xdr:to>
      <xdr:col>55</xdr:col>
      <xdr:colOff>0</xdr:colOff>
      <xdr:row>99</xdr:row>
      <xdr:rowOff>22428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87785"/>
          <a:ext cx="838200" cy="10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22428</xdr:rowOff>
    </xdr:from>
    <xdr:to>
      <xdr:col>50</xdr:col>
      <xdr:colOff>114300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995978"/>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102422</xdr:rowOff>
    </xdr:from>
    <xdr:to>
      <xdr:col>45</xdr:col>
      <xdr:colOff>177800</xdr:colOff>
      <xdr:row>99</xdr:row>
      <xdr:rowOff>57077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04522"/>
          <a:ext cx="889000" cy="1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102422</xdr:rowOff>
    </xdr:from>
    <xdr:to>
      <xdr:col>41</xdr:col>
      <xdr:colOff>50800</xdr:colOff>
      <xdr:row>99</xdr:row>
      <xdr:rowOff>25433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904522"/>
          <a:ext cx="889000" cy="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68441</xdr:rowOff>
    </xdr:from>
    <xdr:to>
      <xdr:col>41</xdr:col>
      <xdr:colOff>101600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76637</xdr:rowOff>
    </xdr:from>
    <xdr:to>
      <xdr:col>36</xdr:col>
      <xdr:colOff>165100</xdr:colOff>
      <xdr:row>96</xdr:row>
      <xdr:rowOff>6787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34885</xdr:rowOff>
    </xdr:from>
    <xdr:to>
      <xdr:col>55</xdr:col>
      <xdr:colOff>50800</xdr:colOff>
      <xdr:row>98</xdr:row>
      <xdr:rowOff>136485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121262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143078</xdr:rowOff>
    </xdr:from>
    <xdr:to>
      <xdr:col>50</xdr:col>
      <xdr:colOff>165100</xdr:colOff>
      <xdr:row>99</xdr:row>
      <xdr:rowOff>73228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9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64355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703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6277</xdr:rowOff>
    </xdr:from>
    <xdr:to>
      <xdr:col>46</xdr:col>
      <xdr:colOff>38100</xdr:colOff>
      <xdr:row>99</xdr:row>
      <xdr:rowOff>107877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99004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7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51622</xdr:rowOff>
    </xdr:from>
    <xdr:to>
      <xdr:col>41</xdr:col>
      <xdr:colOff>101600</xdr:colOff>
      <xdr:row>98</xdr:row>
      <xdr:rowOff>153222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144349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146083</xdr:rowOff>
    </xdr:from>
    <xdr:to>
      <xdr:col>36</xdr:col>
      <xdr:colOff>165100</xdr:colOff>
      <xdr:row>99</xdr:row>
      <xdr:rowOff>76233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9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67360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70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137506</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2606"/>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137506</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5260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115240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458890"/>
          <a:ext cx="889000" cy="1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115240</xdr:rowOff>
    </xdr:from>
    <xdr:to>
      <xdr:col>71</xdr:col>
      <xdr:colOff>177800</xdr:colOff>
      <xdr:row>38</xdr:row>
      <xdr:rowOff>14747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458890"/>
          <a:ext cx="8890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75595</xdr:rowOff>
    </xdr:from>
    <xdr:to>
      <xdr:col>72</xdr:col>
      <xdr:colOff>38100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77058</xdr:rowOff>
    </xdr:from>
    <xdr:to>
      <xdr:col>67</xdr:col>
      <xdr:colOff>101600</xdr:colOff>
      <xdr:row>37</xdr:row>
      <xdr:rowOff>7208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23735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86706</xdr:rowOff>
    </xdr:from>
    <xdr:to>
      <xdr:col>81</xdr:col>
      <xdr:colOff>101600</xdr:colOff>
      <xdr:row>39</xdr:row>
      <xdr:rowOff>16856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7983</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64440</xdr:rowOff>
    </xdr:from>
    <xdr:to>
      <xdr:col>72</xdr:col>
      <xdr:colOff>38100</xdr:colOff>
      <xdr:row>37</xdr:row>
      <xdr:rowOff>166039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08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157166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135397</xdr:rowOff>
    </xdr:from>
    <xdr:to>
      <xdr:col>67</xdr:col>
      <xdr:colOff>101600</xdr:colOff>
      <xdr:row>38</xdr:row>
      <xdr:rowOff>65547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56674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57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67108</xdr:rowOff>
    </xdr:from>
    <xdr:to>
      <xdr:col>85</xdr:col>
      <xdr:colOff>127000</xdr:colOff>
      <xdr:row>76</xdr:row>
      <xdr:rowOff>68072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097308"/>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67108</xdr:rowOff>
    </xdr:from>
    <xdr:to>
      <xdr:col>81</xdr:col>
      <xdr:colOff>50800</xdr:colOff>
      <xdr:row>76</xdr:row>
      <xdr:rowOff>83223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97308"/>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83223</xdr:rowOff>
    </xdr:from>
    <xdr:to>
      <xdr:col>76</xdr:col>
      <xdr:colOff>114300</xdr:colOff>
      <xdr:row>76</xdr:row>
      <xdr:rowOff>111747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13423"/>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111747</xdr:rowOff>
    </xdr:from>
    <xdr:to>
      <xdr:col>71</xdr:col>
      <xdr:colOff>177800</xdr:colOff>
      <xdr:row>76</xdr:row>
      <xdr:rowOff>138836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41947"/>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154280</xdr:rowOff>
    </xdr:from>
    <xdr:to>
      <xdr:col>72</xdr:col>
      <xdr:colOff>38100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158090</xdr:rowOff>
    </xdr:from>
    <xdr:to>
      <xdr:col>67</xdr:col>
      <xdr:colOff>101600</xdr:colOff>
      <xdr:row>75</xdr:row>
      <xdr:rowOff>88240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104767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17272</xdr:rowOff>
    </xdr:from>
    <xdr:to>
      <xdr:col>85</xdr:col>
      <xdr:colOff>177800</xdr:colOff>
      <xdr:row>76</xdr:row>
      <xdr:rowOff>118872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40149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16308</xdr:rowOff>
    </xdr:from>
    <xdr:to>
      <xdr:col>81</xdr:col>
      <xdr:colOff>101600</xdr:colOff>
      <xdr:row>76</xdr:row>
      <xdr:rowOff>117908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134434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8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32423</xdr:rowOff>
    </xdr:from>
    <xdr:to>
      <xdr:col>76</xdr:col>
      <xdr:colOff>165100</xdr:colOff>
      <xdr:row>76</xdr:row>
      <xdr:rowOff>134023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150550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8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60947</xdr:rowOff>
    </xdr:from>
    <xdr:to>
      <xdr:col>72</xdr:col>
      <xdr:colOff>38100</xdr:colOff>
      <xdr:row>76</xdr:row>
      <xdr:rowOff>162547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153674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88036</xdr:rowOff>
    </xdr:from>
    <xdr:to>
      <xdr:col>67</xdr:col>
      <xdr:colOff>101600</xdr:colOff>
      <xdr:row>77</xdr:row>
      <xdr:rowOff>18186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9313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107184</xdr:rowOff>
    </xdr:from>
    <xdr:to>
      <xdr:col>85</xdr:col>
      <xdr:colOff>127000</xdr:colOff>
      <xdr:row>98</xdr:row>
      <xdr:rowOff>122089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09284"/>
          <a:ext cx="8382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52502</xdr:rowOff>
    </xdr:from>
    <xdr:to>
      <xdr:col>81</xdr:col>
      <xdr:colOff>50800</xdr:colOff>
      <xdr:row>98</xdr:row>
      <xdr:rowOff>107184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54602"/>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52502</xdr:rowOff>
    </xdr:from>
    <xdr:to>
      <xdr:col>76</xdr:col>
      <xdr:colOff>114300</xdr:colOff>
      <xdr:row>98</xdr:row>
      <xdr:rowOff>136939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54602"/>
          <a:ext cx="889000" cy="8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120946</xdr:rowOff>
    </xdr:from>
    <xdr:to>
      <xdr:col>71</xdr:col>
      <xdr:colOff>177800</xdr:colOff>
      <xdr:row>98</xdr:row>
      <xdr:rowOff>136939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23046"/>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71289</xdr:rowOff>
    </xdr:from>
    <xdr:to>
      <xdr:col>85</xdr:col>
      <xdr:colOff>177800</xdr:colOff>
      <xdr:row>99</xdr:row>
      <xdr:rowOff>1439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157666</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56384</xdr:rowOff>
    </xdr:from>
    <xdr:to>
      <xdr:col>81</xdr:col>
      <xdr:colOff>101600</xdr:colOff>
      <xdr:row>98</xdr:row>
      <xdr:rowOff>157984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149111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5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1702</xdr:rowOff>
    </xdr:from>
    <xdr:to>
      <xdr:col>76</xdr:col>
      <xdr:colOff>165100</xdr:colOff>
      <xdr:row>98</xdr:row>
      <xdr:rowOff>103302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94429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89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86139</xdr:rowOff>
    </xdr:from>
    <xdr:to>
      <xdr:col>72</xdr:col>
      <xdr:colOff>38100</xdr:colOff>
      <xdr:row>99</xdr:row>
      <xdr:rowOff>16289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7416</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698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70146</xdr:rowOff>
    </xdr:from>
    <xdr:to>
      <xdr:col>67</xdr:col>
      <xdr:colOff>101600</xdr:colOff>
      <xdr:row>99</xdr:row>
      <xdr:rowOff>296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162873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6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43307</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44196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29857"/>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116095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153052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163957</xdr:rowOff>
    </xdr:from>
    <xdr:to>
      <xdr:col>102</xdr:col>
      <xdr:colOff>165100</xdr:colOff>
      <xdr:row>39</xdr:row>
      <xdr:rowOff>94107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85234</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164846</xdr:rowOff>
    </xdr:from>
    <xdr:to>
      <xdr:col>98</xdr:col>
      <xdr:colOff>38100</xdr:colOff>
      <xdr:row>39</xdr:row>
      <xdr:rowOff>94996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86123</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36144</xdr:rowOff>
    </xdr:from>
    <xdr:to>
      <xdr:col>116</xdr:col>
      <xdr:colOff>63500</xdr:colOff>
      <xdr:row>59</xdr:row>
      <xdr:rowOff>36982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1694"/>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35801</xdr:rowOff>
    </xdr:from>
    <xdr:to>
      <xdr:col>111</xdr:col>
      <xdr:colOff>177800</xdr:colOff>
      <xdr:row>59</xdr:row>
      <xdr:rowOff>36144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135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35801</xdr:rowOff>
    </xdr:from>
    <xdr:to>
      <xdr:col>107</xdr:col>
      <xdr:colOff>50800</xdr:colOff>
      <xdr:row>59</xdr:row>
      <xdr:rowOff>35840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5135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35420</xdr:rowOff>
    </xdr:from>
    <xdr:to>
      <xdr:col>102</xdr:col>
      <xdr:colOff>114300</xdr:colOff>
      <xdr:row>59</xdr:row>
      <xdr:rowOff>35840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097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157632</xdr:rowOff>
    </xdr:from>
    <xdr:to>
      <xdr:col>116</xdr:col>
      <xdr:colOff>114300</xdr:colOff>
      <xdr:row>59</xdr:row>
      <xdr:rowOff>87782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72559</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156794</xdr:rowOff>
    </xdr:from>
    <xdr:to>
      <xdr:col>112</xdr:col>
      <xdr:colOff>38100</xdr:colOff>
      <xdr:row>59</xdr:row>
      <xdr:rowOff>86944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78071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156451</xdr:rowOff>
    </xdr:from>
    <xdr:to>
      <xdr:col>107</xdr:col>
      <xdr:colOff>101600</xdr:colOff>
      <xdr:row>59</xdr:row>
      <xdr:rowOff>86601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77728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156490</xdr:rowOff>
    </xdr:from>
    <xdr:to>
      <xdr:col>102</xdr:col>
      <xdr:colOff>165100</xdr:colOff>
      <xdr:row>59</xdr:row>
      <xdr:rowOff>86640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77767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156070</xdr:rowOff>
    </xdr:from>
    <xdr:to>
      <xdr:col>98</xdr:col>
      <xdr:colOff>38100</xdr:colOff>
      <xdr:row>59</xdr:row>
      <xdr:rowOff>86220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77347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109558</xdr:rowOff>
    </xdr:from>
    <xdr:to>
      <xdr:col>116</xdr:col>
      <xdr:colOff>63500</xdr:colOff>
      <xdr:row>76</xdr:row>
      <xdr:rowOff>132581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39758"/>
          <a:ext cx="8382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132581</xdr:rowOff>
    </xdr:from>
    <xdr:to>
      <xdr:col>111</xdr:col>
      <xdr:colOff>177800</xdr:colOff>
      <xdr:row>77</xdr:row>
      <xdr:rowOff>4239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62781"/>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165303</xdr:rowOff>
    </xdr:from>
    <xdr:to>
      <xdr:col>107</xdr:col>
      <xdr:colOff>50800</xdr:colOff>
      <xdr:row>77</xdr:row>
      <xdr:rowOff>4239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95503"/>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4565</xdr:rowOff>
    </xdr:from>
    <xdr:to>
      <xdr:col>102</xdr:col>
      <xdr:colOff>114300</xdr:colOff>
      <xdr:row>76</xdr:row>
      <xdr:rowOff>165303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91865"/>
          <a:ext cx="889000" cy="50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164926</xdr:rowOff>
    </xdr:from>
    <xdr:to>
      <xdr:col>102</xdr:col>
      <xdr:colOff>165100</xdr:colOff>
      <xdr:row>75</xdr:row>
      <xdr:rowOff>95076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111603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144090</xdr:rowOff>
    </xdr:from>
    <xdr:to>
      <xdr:col>98</xdr:col>
      <xdr:colOff>38100</xdr:colOff>
      <xdr:row>74</xdr:row>
      <xdr:rowOff>74240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65367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58758</xdr:rowOff>
    </xdr:from>
    <xdr:to>
      <xdr:col>116</xdr:col>
      <xdr:colOff>114300</xdr:colOff>
      <xdr:row>76</xdr:row>
      <xdr:rowOff>160358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37185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81781</xdr:rowOff>
    </xdr:from>
    <xdr:to>
      <xdr:col>112</xdr:col>
      <xdr:colOff>38100</xdr:colOff>
      <xdr:row>77</xdr:row>
      <xdr:rowOff>11931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3058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124889</xdr:rowOff>
    </xdr:from>
    <xdr:to>
      <xdr:col>107</xdr:col>
      <xdr:colOff>101600</xdr:colOff>
      <xdr:row>77</xdr:row>
      <xdr:rowOff>55039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46166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114503</xdr:rowOff>
    </xdr:from>
    <xdr:to>
      <xdr:col>102</xdr:col>
      <xdr:colOff>165100</xdr:colOff>
      <xdr:row>77</xdr:row>
      <xdr:rowOff>44653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35780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125215</xdr:rowOff>
    </xdr:from>
    <xdr:to>
      <xdr:col>98</xdr:col>
      <xdr:colOff>38100</xdr:colOff>
      <xdr:row>74</xdr:row>
      <xdr:rowOff>55365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71892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歳出総額については、住民税非課税世帯重点支援給付金事業等の増により前年度比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％の増となった。住民一人当たりのコストとしては、前年度より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426,211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人件費については、人事院勧告に伴う職員給与や会計年度任用職員報酬等の増により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19,386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円上回っている。物件費については、新型コロナウイルスワクチン接種事業の減やキャッシュレス決済ポイント還元事業の皆減等により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円減少し、類似団体平均からも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円下回っている。維持補修費については、給食センターの設備修繕費等の減により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円上回っている。扶助費については、住民税非課税世帯重点支援給付金事業等の増により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円増加した。補助費等については、大宮地方環境整備組合負担金等の増に伴い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円下回っている。普通建設事業費については、都市計画道路に係る事業費の減があったものの、コミュニティセンターの改修・建設等もあり、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円下回っている。内訳として、新規整備については、四中学区コミュニティセンター整備事業等により前年度より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円上回っている。更新整備については、らぽーる改修事業等により前年度から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円下回っている。繰出金については、後期高齢者医療特別会計への繰出金等の増により前年度から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53,501
53,132
97.82
23,980,361
22,802,737
1,051,181
13,441,935
16,740,820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49175</xdr:rowOff>
    </xdr:from>
    <xdr:to>
      <xdr:col>24</xdr:col>
      <xdr:colOff>63500</xdr:colOff>
      <xdr:row>34</xdr:row>
      <xdr:rowOff>147015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78475"/>
          <a:ext cx="8382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77978</xdr:rowOff>
    </xdr:from>
    <xdr:to>
      <xdr:col>19</xdr:col>
      <xdr:colOff>177800</xdr:colOff>
      <xdr:row>34</xdr:row>
      <xdr:rowOff>147015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7278"/>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77978</xdr:rowOff>
    </xdr:from>
    <xdr:to>
      <xdr:col>15</xdr:col>
      <xdr:colOff>50800</xdr:colOff>
      <xdr:row>34</xdr:row>
      <xdr:rowOff>101295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0727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82093</xdr:rowOff>
    </xdr:from>
    <xdr:to>
      <xdr:col>10</xdr:col>
      <xdr:colOff>114300</xdr:colOff>
      <xdr:row>34</xdr:row>
      <xdr:rowOff>101295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1139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169825</xdr:rowOff>
    </xdr:from>
    <xdr:to>
      <xdr:col>24</xdr:col>
      <xdr:colOff>114300</xdr:colOff>
      <xdr:row>34</xdr:row>
      <xdr:rowOff>99975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21252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96215</xdr:rowOff>
    </xdr:from>
    <xdr:to>
      <xdr:col>20</xdr:col>
      <xdr:colOff>38100</xdr:colOff>
      <xdr:row>35</xdr:row>
      <xdr:rowOff>26365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42892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27178</xdr:rowOff>
    </xdr:from>
    <xdr:to>
      <xdr:col>15</xdr:col>
      <xdr:colOff>101600</xdr:colOff>
      <xdr:row>34</xdr:row>
      <xdr:rowOff>128778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145305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50495</xdr:rowOff>
    </xdr:from>
    <xdr:to>
      <xdr:col>10</xdr:col>
      <xdr:colOff>165100</xdr:colOff>
      <xdr:row>34</xdr:row>
      <xdr:rowOff>152095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168622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31293</xdr:rowOff>
    </xdr:from>
    <xdr:to>
      <xdr:col>6</xdr:col>
      <xdr:colOff>38100</xdr:colOff>
      <xdr:row>34</xdr:row>
      <xdr:rowOff>132893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149420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93576</xdr:rowOff>
    </xdr:from>
    <xdr:to>
      <xdr:col>24</xdr:col>
      <xdr:colOff>63500</xdr:colOff>
      <xdr:row>56</xdr:row>
      <xdr:rowOff>126250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94776"/>
          <a:ext cx="8382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87740</xdr:rowOff>
    </xdr:from>
    <xdr:to>
      <xdr:col>19</xdr:col>
      <xdr:colOff>177800</xdr:colOff>
      <xdr:row>56</xdr:row>
      <xdr:rowOff>126250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88940"/>
          <a:ext cx="889000" cy="3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123980</xdr:rowOff>
    </xdr:from>
    <xdr:to>
      <xdr:col>15</xdr:col>
      <xdr:colOff>50800</xdr:colOff>
      <xdr:row>56</xdr:row>
      <xdr:rowOff>87740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39380"/>
          <a:ext cx="889000" cy="6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123980</xdr:rowOff>
    </xdr:from>
    <xdr:to>
      <xdr:col>10</xdr:col>
      <xdr:colOff>114300</xdr:colOff>
      <xdr:row>57</xdr:row>
      <xdr:rowOff>52817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39380"/>
          <a:ext cx="889000" cy="78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33350</xdr:rowOff>
    </xdr:from>
    <xdr:to>
      <xdr:col>10</xdr:col>
      <xdr:colOff>165100</xdr:colOff>
      <xdr:row>51</xdr:row>
      <xdr:rowOff>134950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151477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151871</xdr:rowOff>
    </xdr:from>
    <xdr:to>
      <xdr:col>6</xdr:col>
      <xdr:colOff>38100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42776</xdr:rowOff>
    </xdr:from>
    <xdr:to>
      <xdr:col>24</xdr:col>
      <xdr:colOff>114300</xdr:colOff>
      <xdr:row>56</xdr:row>
      <xdr:rowOff>144376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21203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75450</xdr:rowOff>
    </xdr:from>
    <xdr:to>
      <xdr:col>20</xdr:col>
      <xdr:colOff>38100</xdr:colOff>
      <xdr:row>57</xdr:row>
      <xdr:rowOff>5600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36940</xdr:rowOff>
    </xdr:from>
    <xdr:to>
      <xdr:col>15</xdr:col>
      <xdr:colOff>101600</xdr:colOff>
      <xdr:row>56</xdr:row>
      <xdr:rowOff>138540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129667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73180</xdr:rowOff>
    </xdr:from>
    <xdr:to>
      <xdr:col>10</xdr:col>
      <xdr:colOff>165100</xdr:colOff>
      <xdr:row>53</xdr:row>
      <xdr:rowOff>3330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165907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8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2017</xdr:rowOff>
    </xdr:from>
    <xdr:to>
      <xdr:col>6</xdr:col>
      <xdr:colOff>38100</xdr:colOff>
      <xdr:row>57</xdr:row>
      <xdr:rowOff>103617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97196</xdr:rowOff>
    </xdr:from>
    <xdr:to>
      <xdr:col>24</xdr:col>
      <xdr:colOff>63500</xdr:colOff>
      <xdr:row>76</xdr:row>
      <xdr:rowOff>144813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7396"/>
          <a:ext cx="8382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109693</xdr:rowOff>
    </xdr:from>
    <xdr:to>
      <xdr:col>19</xdr:col>
      <xdr:colOff>177800</xdr:colOff>
      <xdr:row>76</xdr:row>
      <xdr:rowOff>144813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39893"/>
          <a:ext cx="889000" cy="3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109693</xdr:rowOff>
    </xdr:from>
    <xdr:to>
      <xdr:col>15</xdr:col>
      <xdr:colOff>50800</xdr:colOff>
      <xdr:row>77</xdr:row>
      <xdr:rowOff>121588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9893"/>
          <a:ext cx="889000" cy="18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121588</xdr:rowOff>
    </xdr:from>
    <xdr:to>
      <xdr:col>10</xdr:col>
      <xdr:colOff>114300</xdr:colOff>
      <xdr:row>77</xdr:row>
      <xdr:rowOff>154453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3238"/>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103446</xdr:rowOff>
    </xdr:from>
    <xdr:to>
      <xdr:col>10</xdr:col>
      <xdr:colOff>165100</xdr:colOff>
      <xdr:row>76</xdr:row>
      <xdr:rowOff>33596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50123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144122</xdr:rowOff>
    </xdr:from>
    <xdr:to>
      <xdr:col>6</xdr:col>
      <xdr:colOff>38100</xdr:colOff>
      <xdr:row>76</xdr:row>
      <xdr:rowOff>74271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90799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46396</xdr:rowOff>
    </xdr:from>
    <xdr:to>
      <xdr:col>24</xdr:col>
      <xdr:colOff>114300</xdr:colOff>
      <xdr:row>76</xdr:row>
      <xdr:rowOff>147996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24823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94013</xdr:rowOff>
    </xdr:from>
    <xdr:to>
      <xdr:col>20</xdr:col>
      <xdr:colOff>38100</xdr:colOff>
      <xdr:row>77</xdr:row>
      <xdr:rowOff>24163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58893</xdr:rowOff>
    </xdr:from>
    <xdr:to>
      <xdr:col>15</xdr:col>
      <xdr:colOff>101600</xdr:colOff>
      <xdr:row>76</xdr:row>
      <xdr:rowOff>160493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151620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8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70788</xdr:rowOff>
    </xdr:from>
    <xdr:to>
      <xdr:col>10</xdr:col>
      <xdr:colOff>165100</xdr:colOff>
      <xdr:row>78</xdr:row>
      <xdr:rowOff>938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163515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103653</xdr:rowOff>
    </xdr:from>
    <xdr:to>
      <xdr:col>6</xdr:col>
      <xdr:colOff>38100</xdr:colOff>
      <xdr:row>78</xdr:row>
      <xdr:rowOff>33803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24930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147216</xdr:rowOff>
    </xdr:from>
    <xdr:to>
      <xdr:col>24</xdr:col>
      <xdr:colOff>63500</xdr:colOff>
      <xdr:row>98</xdr:row>
      <xdr:rowOff>1339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77866"/>
          <a:ext cx="838200" cy="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139539</xdr:rowOff>
    </xdr:from>
    <xdr:to>
      <xdr:col>19</xdr:col>
      <xdr:colOff>177800</xdr:colOff>
      <xdr:row>97</xdr:row>
      <xdr:rowOff>147216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70189"/>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139539</xdr:rowOff>
    </xdr:from>
    <xdr:to>
      <xdr:col>15</xdr:col>
      <xdr:colOff>50800</xdr:colOff>
      <xdr:row>98</xdr:row>
      <xdr:rowOff>83169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70189"/>
          <a:ext cx="889000" cy="1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83169</xdr:rowOff>
    </xdr:from>
    <xdr:to>
      <xdr:col>10</xdr:col>
      <xdr:colOff>114300</xdr:colOff>
      <xdr:row>98</xdr:row>
      <xdr:rowOff>105544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85269"/>
          <a:ext cx="889000" cy="2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163985</xdr:rowOff>
    </xdr:from>
    <xdr:to>
      <xdr:col>10</xdr:col>
      <xdr:colOff>165100</xdr:colOff>
      <xdr:row>97</xdr:row>
      <xdr:rowOff>94135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110662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23701</xdr:rowOff>
    </xdr:from>
    <xdr:to>
      <xdr:col>6</xdr:col>
      <xdr:colOff>38100</xdr:colOff>
      <xdr:row>97</xdr:row>
      <xdr:rowOff>125301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141828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121989</xdr:rowOff>
    </xdr:from>
    <xdr:to>
      <xdr:col>24</xdr:col>
      <xdr:colOff>114300</xdr:colOff>
      <xdr:row>98</xdr:row>
      <xdr:rowOff>52139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36916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6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96416</xdr:rowOff>
    </xdr:from>
    <xdr:to>
      <xdr:col>20</xdr:col>
      <xdr:colOff>38100</xdr:colOff>
      <xdr:row>98</xdr:row>
      <xdr:rowOff>26566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17693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88739</xdr:rowOff>
    </xdr:from>
    <xdr:to>
      <xdr:col>15</xdr:col>
      <xdr:colOff>101600</xdr:colOff>
      <xdr:row>98</xdr:row>
      <xdr:rowOff>18889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32369</xdr:rowOff>
    </xdr:from>
    <xdr:to>
      <xdr:col>10</xdr:col>
      <xdr:colOff>165100</xdr:colOff>
      <xdr:row>98</xdr:row>
      <xdr:rowOff>133969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125096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54744</xdr:rowOff>
    </xdr:from>
    <xdr:to>
      <xdr:col>6</xdr:col>
      <xdr:colOff>38100</xdr:colOff>
      <xdr:row>98</xdr:row>
      <xdr:rowOff>156344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147471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49893</xdr:rowOff>
    </xdr:from>
    <xdr:to>
      <xdr:col>55</xdr:col>
      <xdr:colOff>0</xdr:colOff>
      <xdr:row>39</xdr:row>
      <xdr:rowOff>60670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6443"/>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49893</xdr:rowOff>
    </xdr:from>
    <xdr:to>
      <xdr:col>50</xdr:col>
      <xdr:colOff>114300</xdr:colOff>
      <xdr:row>39</xdr:row>
      <xdr:rowOff>51199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3644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51199</xdr:rowOff>
    </xdr:from>
    <xdr:to>
      <xdr:col>45</xdr:col>
      <xdr:colOff>177800</xdr:colOff>
      <xdr:row>39</xdr:row>
      <xdr:rowOff>60016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37749"/>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60016</xdr:rowOff>
    </xdr:from>
    <xdr:to>
      <xdr:col>41</xdr:col>
      <xdr:colOff>50800</xdr:colOff>
      <xdr:row>39</xdr:row>
      <xdr:rowOff>60016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46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92166</xdr:rowOff>
    </xdr:from>
    <xdr:to>
      <xdr:col>41</xdr:col>
      <xdr:colOff>101600</xdr:colOff>
      <xdr:row>38</xdr:row>
      <xdr:rowOff>22316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38843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1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9870</xdr:rowOff>
    </xdr:from>
    <xdr:to>
      <xdr:col>55</xdr:col>
      <xdr:colOff>50800</xdr:colOff>
      <xdr:row>39</xdr:row>
      <xdr:rowOff>111470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96247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1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170543</xdr:rowOff>
    </xdr:from>
    <xdr:to>
      <xdr:col>50</xdr:col>
      <xdr:colOff>165100</xdr:colOff>
      <xdr:row>39</xdr:row>
      <xdr:rowOff>100693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91820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78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399</xdr:rowOff>
    </xdr:from>
    <xdr:to>
      <xdr:col>46</xdr:col>
      <xdr:colOff>38100</xdr:colOff>
      <xdr:row>39</xdr:row>
      <xdr:rowOff>101999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93126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7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9216</xdr:rowOff>
    </xdr:from>
    <xdr:to>
      <xdr:col>41</xdr:col>
      <xdr:colOff>101600</xdr:colOff>
      <xdr:row>39</xdr:row>
      <xdr:rowOff>110816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101943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9216</xdr:rowOff>
    </xdr:from>
    <xdr:to>
      <xdr:col>36</xdr:col>
      <xdr:colOff>165100</xdr:colOff>
      <xdr:row>39</xdr:row>
      <xdr:rowOff>110816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101943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147472</xdr:rowOff>
    </xdr:from>
    <xdr:to>
      <xdr:col>55</xdr:col>
      <xdr:colOff>0</xdr:colOff>
      <xdr:row>56</xdr:row>
      <xdr:rowOff>19609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577222"/>
          <a:ext cx="8382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40183</xdr:rowOff>
    </xdr:from>
    <xdr:to>
      <xdr:col>50</xdr:col>
      <xdr:colOff>114300</xdr:colOff>
      <xdr:row>56</xdr:row>
      <xdr:rowOff>19609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8955583"/>
          <a:ext cx="889000" cy="66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40183</xdr:rowOff>
    </xdr:from>
    <xdr:to>
      <xdr:col>45</xdr:col>
      <xdr:colOff>177800</xdr:colOff>
      <xdr:row>56</xdr:row>
      <xdr:rowOff>30238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8955583"/>
          <a:ext cx="889000" cy="67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30238</xdr:rowOff>
    </xdr:from>
    <xdr:to>
      <xdr:col>41</xdr:col>
      <xdr:colOff>50800</xdr:colOff>
      <xdr:row>56</xdr:row>
      <xdr:rowOff>58547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631438"/>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98463</xdr:rowOff>
    </xdr:from>
    <xdr:to>
      <xdr:col>41</xdr:col>
      <xdr:colOff>101600</xdr:colOff>
      <xdr:row>54</xdr:row>
      <xdr:rowOff>28613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18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45140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89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133820</xdr:rowOff>
    </xdr:from>
    <xdr:to>
      <xdr:col>36</xdr:col>
      <xdr:colOff>165100</xdr:colOff>
      <xdr:row>54</xdr:row>
      <xdr:rowOff>63970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2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80497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8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96672</xdr:rowOff>
    </xdr:from>
    <xdr:to>
      <xdr:col>55</xdr:col>
      <xdr:colOff>50800</xdr:colOff>
      <xdr:row>56</xdr:row>
      <xdr:rowOff>26822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119549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37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140259</xdr:rowOff>
    </xdr:from>
    <xdr:to>
      <xdr:col>50</xdr:col>
      <xdr:colOff>165100</xdr:colOff>
      <xdr:row>56</xdr:row>
      <xdr:rowOff>70409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5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86936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3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160833</xdr:rowOff>
    </xdr:from>
    <xdr:to>
      <xdr:col>46</xdr:col>
      <xdr:colOff>38100</xdr:colOff>
      <xdr:row>52</xdr:row>
      <xdr:rowOff>90983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890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107510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86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150888</xdr:rowOff>
    </xdr:from>
    <xdr:to>
      <xdr:col>41</xdr:col>
      <xdr:colOff>101600</xdr:colOff>
      <xdr:row>56</xdr:row>
      <xdr:rowOff>81038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5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72165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7747</xdr:rowOff>
    </xdr:from>
    <xdr:to>
      <xdr:col>36</xdr:col>
      <xdr:colOff>165100</xdr:colOff>
      <xdr:row>56</xdr:row>
      <xdr:rowOff>109347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100474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7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73471</xdr:rowOff>
    </xdr:from>
    <xdr:to>
      <xdr:col>55</xdr:col>
      <xdr:colOff>0</xdr:colOff>
      <xdr:row>78</xdr:row>
      <xdr:rowOff>101262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46571"/>
          <a:ext cx="8382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73471</xdr:rowOff>
    </xdr:from>
    <xdr:to>
      <xdr:col>50</xdr:col>
      <xdr:colOff>114300</xdr:colOff>
      <xdr:row>78</xdr:row>
      <xdr:rowOff>92935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446571"/>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144991</xdr:rowOff>
    </xdr:from>
    <xdr:to>
      <xdr:col>45</xdr:col>
      <xdr:colOff>177800</xdr:colOff>
      <xdr:row>78</xdr:row>
      <xdr:rowOff>92935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346641"/>
          <a:ext cx="889000" cy="1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144991</xdr:rowOff>
    </xdr:from>
    <xdr:to>
      <xdr:col>41</xdr:col>
      <xdr:colOff>50800</xdr:colOff>
      <xdr:row>78</xdr:row>
      <xdr:rowOff>144469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46641"/>
          <a:ext cx="889000" cy="17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50462</xdr:rowOff>
    </xdr:from>
    <xdr:to>
      <xdr:col>55</xdr:col>
      <xdr:colOff>50800</xdr:colOff>
      <xdr:row>78</xdr:row>
      <xdr:rowOff>152062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4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28889</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40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22671</xdr:rowOff>
    </xdr:from>
    <xdr:to>
      <xdr:col>50</xdr:col>
      <xdr:colOff>165100</xdr:colOff>
      <xdr:row>78</xdr:row>
      <xdr:rowOff>124271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115398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4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42135</xdr:rowOff>
    </xdr:from>
    <xdr:to>
      <xdr:col>46</xdr:col>
      <xdr:colOff>38100</xdr:colOff>
      <xdr:row>78</xdr:row>
      <xdr:rowOff>143735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1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134862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94191</xdr:rowOff>
    </xdr:from>
    <xdr:to>
      <xdr:col>41</xdr:col>
      <xdr:colOff>101600</xdr:colOff>
      <xdr:row>78</xdr:row>
      <xdr:rowOff>24341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2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15468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38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93669</xdr:rowOff>
    </xdr:from>
    <xdr:to>
      <xdr:col>36</xdr:col>
      <xdr:colOff>165100</xdr:colOff>
      <xdr:row>79</xdr:row>
      <xdr:rowOff>23819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14946</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5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12964</xdr:rowOff>
    </xdr:from>
    <xdr:to>
      <xdr:col>55</xdr:col>
      <xdr:colOff>0</xdr:colOff>
      <xdr:row>95</xdr:row>
      <xdr:rowOff>151839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300714"/>
          <a:ext cx="838200" cy="1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12964</xdr:rowOff>
    </xdr:from>
    <xdr:to>
      <xdr:col>50</xdr:col>
      <xdr:colOff>114300</xdr:colOff>
      <xdr:row>96</xdr:row>
      <xdr:rowOff>127195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00714"/>
          <a:ext cx="889000" cy="28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127195</xdr:rowOff>
    </xdr:from>
    <xdr:to>
      <xdr:col>45</xdr:col>
      <xdr:colOff>177800</xdr:colOff>
      <xdr:row>96</xdr:row>
      <xdr:rowOff>150422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86395"/>
          <a:ext cx="889000" cy="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74138</xdr:rowOff>
    </xdr:from>
    <xdr:to>
      <xdr:col>41</xdr:col>
      <xdr:colOff>50800</xdr:colOff>
      <xdr:row>96</xdr:row>
      <xdr:rowOff>150422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33338"/>
          <a:ext cx="889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60485</xdr:rowOff>
    </xdr:from>
    <xdr:to>
      <xdr:col>41</xdr:col>
      <xdr:colOff>101600</xdr:colOff>
      <xdr:row>94</xdr:row>
      <xdr:rowOff>162085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1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9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127648</xdr:rowOff>
    </xdr:from>
    <xdr:to>
      <xdr:col>36</xdr:col>
      <xdr:colOff>165100</xdr:colOff>
      <xdr:row>95</xdr:row>
      <xdr:rowOff>57798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2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101039</xdr:rowOff>
    </xdr:from>
    <xdr:to>
      <xdr:col>55</xdr:col>
      <xdr:colOff>50800</xdr:colOff>
      <xdr:row>96</xdr:row>
      <xdr:rowOff>31189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123916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4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133614</xdr:rowOff>
    </xdr:from>
    <xdr:to>
      <xdr:col>50</xdr:col>
      <xdr:colOff>165100</xdr:colOff>
      <xdr:row>95</xdr:row>
      <xdr:rowOff>63764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80291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76395</xdr:rowOff>
    </xdr:from>
    <xdr:to>
      <xdr:col>46</xdr:col>
      <xdr:colOff>38100</xdr:colOff>
      <xdr:row>97</xdr:row>
      <xdr:rowOff>6545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169122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99622</xdr:rowOff>
    </xdr:from>
    <xdr:to>
      <xdr:col>41</xdr:col>
      <xdr:colOff>101600</xdr:colOff>
      <xdr:row>97</xdr:row>
      <xdr:rowOff>29772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20899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23338</xdr:rowOff>
    </xdr:from>
    <xdr:to>
      <xdr:col>36</xdr:col>
      <xdr:colOff>165100</xdr:colOff>
      <xdr:row>96</xdr:row>
      <xdr:rowOff>124938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116065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12179</xdr:rowOff>
    </xdr:from>
    <xdr:to>
      <xdr:col>85</xdr:col>
      <xdr:colOff>127000</xdr:colOff>
      <xdr:row>37</xdr:row>
      <xdr:rowOff>15913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55829"/>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15913</xdr:rowOff>
    </xdr:from>
    <xdr:to>
      <xdr:col>81</xdr:col>
      <xdr:colOff>50800</xdr:colOff>
      <xdr:row>37</xdr:row>
      <xdr:rowOff>45593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59563"/>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147129</xdr:rowOff>
    </xdr:from>
    <xdr:to>
      <xdr:col>76</xdr:col>
      <xdr:colOff>114300</xdr:colOff>
      <xdr:row>37</xdr:row>
      <xdr:rowOff>45593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147879"/>
          <a:ext cx="889000" cy="2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46165</xdr:rowOff>
    </xdr:from>
    <xdr:to>
      <xdr:col>71</xdr:col>
      <xdr:colOff>177800</xdr:colOff>
      <xdr:row>35</xdr:row>
      <xdr:rowOff>147129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046915"/>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132829</xdr:rowOff>
    </xdr:from>
    <xdr:to>
      <xdr:col>85</xdr:col>
      <xdr:colOff>177800</xdr:colOff>
      <xdr:row>37</xdr:row>
      <xdr:rowOff>62979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155706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136563</xdr:rowOff>
    </xdr:from>
    <xdr:to>
      <xdr:col>81</xdr:col>
      <xdr:colOff>101600</xdr:colOff>
      <xdr:row>37</xdr:row>
      <xdr:rowOff>66713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83240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0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166243</xdr:rowOff>
    </xdr:from>
    <xdr:to>
      <xdr:col>76</xdr:col>
      <xdr:colOff>165100</xdr:colOff>
      <xdr:row>37</xdr:row>
      <xdr:rowOff>96393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112920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96329</xdr:rowOff>
    </xdr:from>
    <xdr:to>
      <xdr:col>72</xdr:col>
      <xdr:colOff>38100</xdr:colOff>
      <xdr:row>36</xdr:row>
      <xdr:rowOff>26479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0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43006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8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166815</xdr:rowOff>
    </xdr:from>
    <xdr:to>
      <xdr:col>67</xdr:col>
      <xdr:colOff>101600</xdr:colOff>
      <xdr:row>35</xdr:row>
      <xdr:rowOff>96965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9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113492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7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167279</xdr:rowOff>
    </xdr:from>
    <xdr:to>
      <xdr:col>85</xdr:col>
      <xdr:colOff>127000</xdr:colOff>
      <xdr:row>57</xdr:row>
      <xdr:rowOff>37042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68479"/>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37042</xdr:rowOff>
    </xdr:from>
    <xdr:to>
      <xdr:col>81</xdr:col>
      <xdr:colOff>50800</xdr:colOff>
      <xdr:row>57</xdr:row>
      <xdr:rowOff>47019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809692"/>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151195</xdr:rowOff>
    </xdr:from>
    <xdr:to>
      <xdr:col>76</xdr:col>
      <xdr:colOff>114300</xdr:colOff>
      <xdr:row>57</xdr:row>
      <xdr:rowOff>47019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80945"/>
          <a:ext cx="889000" cy="2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151195</xdr:rowOff>
    </xdr:from>
    <xdr:to>
      <xdr:col>71</xdr:col>
      <xdr:colOff>177800</xdr:colOff>
      <xdr:row>56</xdr:row>
      <xdr:rowOff>136663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80945"/>
          <a:ext cx="889000" cy="15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116479</xdr:rowOff>
    </xdr:from>
    <xdr:to>
      <xdr:col>85</xdr:col>
      <xdr:colOff>177800</xdr:colOff>
      <xdr:row>57</xdr:row>
      <xdr:rowOff>46629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1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94906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9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157692</xdr:rowOff>
    </xdr:from>
    <xdr:to>
      <xdr:col>81</xdr:col>
      <xdr:colOff>101600</xdr:colOff>
      <xdr:row>57</xdr:row>
      <xdr:rowOff>87842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78969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167669</xdr:rowOff>
    </xdr:from>
    <xdr:to>
      <xdr:col>76</xdr:col>
      <xdr:colOff>165100</xdr:colOff>
      <xdr:row>57</xdr:row>
      <xdr:rowOff>97819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88946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100395</xdr:rowOff>
    </xdr:from>
    <xdr:to>
      <xdr:col>72</xdr:col>
      <xdr:colOff>38100</xdr:colOff>
      <xdr:row>56</xdr:row>
      <xdr:rowOff>30545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3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47072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0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85863</xdr:rowOff>
    </xdr:from>
    <xdr:to>
      <xdr:col>67</xdr:col>
      <xdr:colOff>101600</xdr:colOff>
      <xdr:row>57</xdr:row>
      <xdr:rowOff>16013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7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137505</xdr:rowOff>
    </xdr:from>
    <xdr:to>
      <xdr:col>85</xdr:col>
      <xdr:colOff>127000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0605"/>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137505</xdr:rowOff>
    </xdr:from>
    <xdr:to>
      <xdr:col>81</xdr:col>
      <xdr:colOff>50800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10605"/>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115239</xdr:rowOff>
    </xdr:from>
    <xdr:to>
      <xdr:col>76</xdr:col>
      <xdr:colOff>114300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316889"/>
          <a:ext cx="889000" cy="19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115239</xdr:rowOff>
    </xdr:from>
    <xdr:to>
      <xdr:col>71</xdr:col>
      <xdr:colOff>177800</xdr:colOff>
      <xdr:row>78</xdr:row>
      <xdr:rowOff>14748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316889"/>
          <a:ext cx="889000" cy="7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75595</xdr:rowOff>
    </xdr:from>
    <xdr:to>
      <xdr:col>72</xdr:col>
      <xdr:colOff>38100</xdr:colOff>
      <xdr:row>77</xdr:row>
      <xdr:rowOff>5745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22272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77059</xdr:rowOff>
    </xdr:from>
    <xdr:to>
      <xdr:col>67</xdr:col>
      <xdr:colOff>101600</xdr:colOff>
      <xdr:row>77</xdr:row>
      <xdr:rowOff>7209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23736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86705</xdr:rowOff>
    </xdr:from>
    <xdr:to>
      <xdr:col>81</xdr:col>
      <xdr:colOff>101600</xdr:colOff>
      <xdr:row>79</xdr:row>
      <xdr:rowOff>16855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7982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552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64439</xdr:rowOff>
    </xdr:from>
    <xdr:to>
      <xdr:col>72</xdr:col>
      <xdr:colOff>38100</xdr:colOff>
      <xdr:row>77</xdr:row>
      <xdr:rowOff>166039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157166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3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135398</xdr:rowOff>
    </xdr:from>
    <xdr:to>
      <xdr:col>67</xdr:col>
      <xdr:colOff>101600</xdr:colOff>
      <xdr:row>78</xdr:row>
      <xdr:rowOff>65548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56675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67108</xdr:rowOff>
    </xdr:from>
    <xdr:to>
      <xdr:col>85</xdr:col>
      <xdr:colOff>127000</xdr:colOff>
      <xdr:row>96</xdr:row>
      <xdr:rowOff>68072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526308"/>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67108</xdr:rowOff>
    </xdr:from>
    <xdr:to>
      <xdr:col>81</xdr:col>
      <xdr:colOff>50800</xdr:colOff>
      <xdr:row>96</xdr:row>
      <xdr:rowOff>83223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526308"/>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83223</xdr:rowOff>
    </xdr:from>
    <xdr:to>
      <xdr:col>76</xdr:col>
      <xdr:colOff>114300</xdr:colOff>
      <xdr:row>96</xdr:row>
      <xdr:rowOff>111747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42423"/>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111747</xdr:rowOff>
    </xdr:from>
    <xdr:to>
      <xdr:col>71</xdr:col>
      <xdr:colOff>177800</xdr:colOff>
      <xdr:row>96</xdr:row>
      <xdr:rowOff>138836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70947"/>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154229</xdr:rowOff>
    </xdr:from>
    <xdr:to>
      <xdr:col>72</xdr:col>
      <xdr:colOff>38100</xdr:colOff>
      <xdr:row>95</xdr:row>
      <xdr:rowOff>84379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100906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17272</xdr:rowOff>
    </xdr:from>
    <xdr:to>
      <xdr:col>85</xdr:col>
      <xdr:colOff>177800</xdr:colOff>
      <xdr:row>96</xdr:row>
      <xdr:rowOff>118872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40149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3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16308</xdr:rowOff>
    </xdr:from>
    <xdr:to>
      <xdr:col>81</xdr:col>
      <xdr:colOff>101600</xdr:colOff>
      <xdr:row>96</xdr:row>
      <xdr:rowOff>117908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134435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2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32423</xdr:rowOff>
    </xdr:from>
    <xdr:to>
      <xdr:col>76</xdr:col>
      <xdr:colOff>165100</xdr:colOff>
      <xdr:row>96</xdr:row>
      <xdr:rowOff>134023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150550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2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60947</xdr:rowOff>
    </xdr:from>
    <xdr:to>
      <xdr:col>72</xdr:col>
      <xdr:colOff>38100</xdr:colOff>
      <xdr:row>96</xdr:row>
      <xdr:rowOff>162547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153674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88036</xdr:rowOff>
    </xdr:from>
    <xdr:to>
      <xdr:col>67</xdr:col>
      <xdr:colOff>101600</xdr:colOff>
      <xdr:row>97</xdr:row>
      <xdr:rowOff>18186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9313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9855</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24955"/>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9855</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524955"/>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165709</xdr:rowOff>
    </xdr:from>
    <xdr:to>
      <xdr:col>102</xdr:col>
      <xdr:colOff>165100</xdr:colOff>
      <xdr:row>38</xdr:row>
      <xdr:rowOff>95859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86986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20777</xdr:rowOff>
    </xdr:from>
    <xdr:to>
      <xdr:col>98</xdr:col>
      <xdr:colOff>38100</xdr:colOff>
      <xdr:row>38</xdr:row>
      <xdr:rowOff>122377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138904</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130505</xdr:rowOff>
    </xdr:from>
    <xdr:to>
      <xdr:col>102</xdr:col>
      <xdr:colOff>165100</xdr:colOff>
      <xdr:row>38</xdr:row>
      <xdr:rowOff>60655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77182</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6017" y="62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円下回っている。これは総合センターらぽーるにおける屋根等改修や四中学区コミュニティセンター建設に係る工事費等の増によるものである。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160,578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国の物価高騰対策に伴う住民税非課税世帯重点支援給付金事業等の増によるものである。障害福祉サービス給付事業等の経常的経費が依然として増加傾向にあり、今後も増加していく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32,526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円下回っている。これは、新型コロナウイルスワクチン接種事業等の減によるものである。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41,969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円上回っている。これは、上菅谷下菅谷・下菅谷停車場線や菅谷市毛線等の都市計画道路に係る事業費等の減によるものである。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47,311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円下回っている。これは、総合公園における熱源設備改修や給食センターにおける施設防水補修に係る工事費等の増によるものである。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財政調整基金残高は、前年度から横ばいの状況であるものの、普通交付税の増等により、標準財政規模が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％増加したため、前年度より</a:t>
          </a:r>
          <a:r>
            <a:rPr kumimoji="1" lang="en-US" altLang="ja-JP" sz="1400">
              <a:latin typeface="ＭＳ ゴシック" pitchFamily="49" charset="-128"/>
              <a:ea typeface="ＭＳ ゴシック" pitchFamily="49" charset="-128"/>
            </a:rPr>
            <a:t>0.27</a:t>
          </a:r>
          <a:r>
            <a:rPr kumimoji="1" lang="ja-JP" altLang="en-US" sz="1400">
              <a:latin typeface="ＭＳ ゴシック" pitchFamily="49" charset="-128"/>
              <a:ea typeface="ＭＳ ゴシック" pitchFamily="49" charset="-128"/>
            </a:rPr>
            <a:t>ポイント減少している。実質収支額については、人事院勧告に伴う職員給与費や会計年度任用職員報酬の増等により歳入歳出差引が減となったため、前年度に比べて</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ポイント減少し、実質単年度収支については、</a:t>
          </a:r>
          <a:r>
            <a:rPr kumimoji="1" lang="en-US" altLang="ja-JP" sz="1400">
              <a:latin typeface="ＭＳ ゴシック" pitchFamily="49" charset="-128"/>
              <a:ea typeface="ＭＳ ゴシック" pitchFamily="49" charset="-128"/>
            </a:rPr>
            <a:t>1.86</a:t>
          </a:r>
          <a:r>
            <a:rPr kumimoji="1" lang="ja-JP" altLang="en-US" sz="14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実質赤字比率及び連結実質赤字比率の状況については、いずれの年度も黒字となっている。</a:t>
          </a:r>
        </a:p>
        <a:p>
          <a:r>
            <a:rPr kumimoji="1" lang="ja-JP" altLang="en-US" sz="1400">
              <a:solidFill>
                <a:sysClr val="windowText" lastClr="000000"/>
              </a:solidFill>
              <a:latin typeface="ＭＳ ゴシック" pitchFamily="49" charset="-128"/>
              <a:ea typeface="ＭＳ ゴシック" pitchFamily="49" charset="-128"/>
            </a:rPr>
            <a:t>　水道事業会計については、木崎浄水場更新工事に係る工事費の減により資本的収支の不足額が減少したため、</a:t>
          </a:r>
          <a:r>
            <a:rPr kumimoji="1" lang="en-US" altLang="ja-JP" sz="1400">
              <a:solidFill>
                <a:sysClr val="windowText" lastClr="000000"/>
              </a:solidFill>
              <a:latin typeface="ＭＳ ゴシック" pitchFamily="49" charset="-128"/>
              <a:ea typeface="ＭＳ ゴシック" pitchFamily="49" charset="-128"/>
            </a:rPr>
            <a:t>1.36</a:t>
          </a:r>
          <a:r>
            <a:rPr kumimoji="1" lang="ja-JP" altLang="en-US" sz="1400">
              <a:solidFill>
                <a:sysClr val="windowText" lastClr="000000"/>
              </a:solidFill>
              <a:latin typeface="ＭＳ ゴシック" pitchFamily="49" charset="-128"/>
              <a:ea typeface="ＭＳ ゴシック" pitchFamily="49" charset="-128"/>
            </a:rPr>
            <a:t>ポイント上昇した。下水道事業会計については、企業債残高が減少していることに伴い、流動負債から控除する次年度償還額が減少したため、</a:t>
          </a:r>
          <a:r>
            <a:rPr kumimoji="1" lang="en-US" altLang="ja-JP" sz="1400">
              <a:solidFill>
                <a:sysClr val="windowText" lastClr="000000"/>
              </a:solidFill>
              <a:latin typeface="ＭＳ ゴシック" pitchFamily="49" charset="-128"/>
              <a:ea typeface="ＭＳ ゴシック" pitchFamily="49" charset="-128"/>
            </a:rPr>
            <a:t>0.32</a:t>
          </a:r>
          <a:r>
            <a:rPr kumimoji="1" lang="ja-JP" altLang="en-US" sz="1400">
              <a:solidFill>
                <a:sysClr val="windowText" lastClr="000000"/>
              </a:solidFill>
              <a:latin typeface="ＭＳ ゴシック" pitchFamily="49" charset="-128"/>
              <a:ea typeface="ＭＳ ゴシック" pitchFamily="49" charset="-128"/>
            </a:rPr>
            <a:t>ポイント低下した。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今後も、第</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次那珂市総合計画に基づき、健全で効率的な行財政運営の推進に努めていく。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元利償還金については、臨時財政対策債の償還終了等により</a:t>
          </a:r>
          <a:r>
            <a:rPr kumimoji="1" lang="en-US" altLang="ja-JP" sz="1400">
              <a:solidFill>
                <a:sysClr val="windowText" lastClr="000000"/>
              </a:solidFill>
              <a:latin typeface="ＭＳ ゴシック" pitchFamily="49" charset="-128"/>
              <a:ea typeface="ＭＳ ゴシック" pitchFamily="49" charset="-128"/>
            </a:rPr>
            <a:t>0.8</a:t>
          </a:r>
          <a:r>
            <a:rPr kumimoji="1" lang="ja-JP" altLang="en-US" sz="1400">
              <a:solidFill>
                <a:sysClr val="windowText" lastClr="000000"/>
              </a:solidFill>
              <a:latin typeface="ＭＳ ゴシック" pitchFamily="49" charset="-128"/>
              <a:ea typeface="ＭＳ ゴシック" pitchFamily="49" charset="-128"/>
            </a:rPr>
            <a:t>％減少した。公営企業債に対する繰出金については、公共下水道事業における準元利償還金の減により</a:t>
          </a:r>
          <a:r>
            <a:rPr kumimoji="1" lang="en-US" altLang="ja-JP" sz="1400">
              <a:solidFill>
                <a:sysClr val="windowText" lastClr="000000"/>
              </a:solidFill>
              <a:latin typeface="ＭＳ ゴシック" pitchFamily="49" charset="-128"/>
              <a:ea typeface="ＭＳ ゴシック" pitchFamily="49" charset="-128"/>
            </a:rPr>
            <a:t>0.5</a:t>
          </a:r>
          <a:r>
            <a:rPr kumimoji="1" lang="ja-JP" altLang="en-US" sz="1400">
              <a:solidFill>
                <a:sysClr val="windowText" lastClr="000000"/>
              </a:solidFill>
              <a:latin typeface="ＭＳ ゴシック" pitchFamily="49" charset="-128"/>
              <a:ea typeface="ＭＳ ゴシック" pitchFamily="49" charset="-128"/>
            </a:rPr>
            <a:t>％減少した。算入公債費等については、事業費補正による公債費が、下水道費算入額の減等により</a:t>
          </a:r>
          <a:r>
            <a:rPr kumimoji="1" lang="en-US" altLang="ja-JP" sz="1400">
              <a:solidFill>
                <a:sysClr val="windowText" lastClr="000000"/>
              </a:solidFill>
              <a:latin typeface="ＭＳ ゴシック" pitchFamily="49" charset="-128"/>
              <a:ea typeface="ＭＳ ゴシック" pitchFamily="49" charset="-128"/>
            </a:rPr>
            <a:t>3.3</a:t>
          </a:r>
          <a:r>
            <a:rPr kumimoji="1" lang="ja-JP" altLang="en-US" sz="1400">
              <a:solidFill>
                <a:sysClr val="windowText" lastClr="000000"/>
              </a:solidFill>
              <a:latin typeface="ＭＳ ゴシック" pitchFamily="49" charset="-128"/>
              <a:ea typeface="ＭＳ ゴシック" pitchFamily="49" charset="-128"/>
            </a:rPr>
            <a:t>％減少したものの、災害復旧費等に係る基準財政需要額が、緊急防災減災事業債等の算入額の増により</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％増加した。実質公債費比率の分子の額としては、前年度より</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％減少することとなった。</a:t>
          </a:r>
        </a:p>
        <a:p>
          <a:r>
            <a:rPr kumimoji="1" lang="ja-JP" altLang="en-US" sz="1400">
              <a:solidFill>
                <a:sysClr val="windowText" lastClr="000000"/>
              </a:solidFill>
              <a:latin typeface="ＭＳ ゴシック" pitchFamily="49" charset="-128"/>
              <a:ea typeface="ＭＳ ゴシック" pitchFamily="49" charset="-128"/>
            </a:rPr>
            <a:t>　引き続き事業を厳選し、適正な地方債発行に努め、公債費の抑制を図っていく。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当市において、満期一括償還地方債の借入はないことから、減債基金積立額に数値が計上されていないものである。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一般会計等に係る地方債の現在高については、臨時財政対策債の償還進展等により前年度より</a:t>
          </a:r>
          <a:r>
            <a:rPr kumimoji="1" lang="en-US" altLang="ja-JP" sz="1400">
              <a:solidFill>
                <a:sysClr val="windowText" lastClr="000000"/>
              </a:solidFill>
              <a:latin typeface="ＭＳ ゴシック" pitchFamily="49" charset="-128"/>
              <a:ea typeface="ＭＳ ゴシック" pitchFamily="49" charset="-128"/>
            </a:rPr>
            <a:t>3.4</a:t>
          </a:r>
          <a:r>
            <a:rPr kumimoji="1" lang="ja-JP" altLang="en-US" sz="1400">
              <a:solidFill>
                <a:sysClr val="windowText" lastClr="000000"/>
              </a:solidFill>
              <a:latin typeface="ＭＳ ゴシック" pitchFamily="49" charset="-128"/>
              <a:ea typeface="ＭＳ ゴシック" pitchFamily="49" charset="-128"/>
            </a:rPr>
            <a:t>％減少した。公営企業債等繰入見込額についても、下水道事業会計における企業債の償還進展による現在高の減により</a:t>
          </a:r>
          <a:r>
            <a:rPr kumimoji="1" lang="en-US" altLang="ja-JP" sz="1400">
              <a:solidFill>
                <a:sysClr val="windowText" lastClr="000000"/>
              </a:solidFill>
              <a:latin typeface="ＭＳ ゴシック" pitchFamily="49" charset="-128"/>
              <a:ea typeface="ＭＳ ゴシック" pitchFamily="49" charset="-128"/>
            </a:rPr>
            <a:t>3.8</a:t>
          </a:r>
          <a:r>
            <a:rPr kumimoji="1" lang="ja-JP" altLang="en-US" sz="1400">
              <a:solidFill>
                <a:sysClr val="windowText" lastClr="000000"/>
              </a:solidFill>
              <a:latin typeface="ＭＳ ゴシック" pitchFamily="49" charset="-128"/>
              <a:ea typeface="ＭＳ ゴシック" pitchFamily="49" charset="-128"/>
            </a:rPr>
            <a:t>％減少した。他方、基準財政需要額算入見込額については、臨時財政対策債の償還進展等により</a:t>
          </a:r>
          <a:r>
            <a:rPr kumimoji="1" lang="en-US" altLang="ja-JP" sz="1400">
              <a:solidFill>
                <a:sysClr val="windowText" lastClr="000000"/>
              </a:solidFill>
              <a:latin typeface="ＭＳ ゴシック" pitchFamily="49" charset="-128"/>
              <a:ea typeface="ＭＳ ゴシック" pitchFamily="49" charset="-128"/>
            </a:rPr>
            <a:t>3.5</a:t>
          </a:r>
          <a:r>
            <a:rPr kumimoji="1" lang="ja-JP" altLang="en-US" sz="1400">
              <a:solidFill>
                <a:sysClr val="windowText" lastClr="000000"/>
              </a:solidFill>
              <a:latin typeface="ＭＳ ゴシック" pitchFamily="49" charset="-128"/>
              <a:ea typeface="ＭＳ ゴシック" pitchFamily="49" charset="-128"/>
            </a:rPr>
            <a:t>％減少したものの、充当可能特定歳入については、都市計画税充当見込額の増等により</a:t>
          </a:r>
          <a:r>
            <a:rPr kumimoji="1" lang="en-US" altLang="ja-JP" sz="1400">
              <a:solidFill>
                <a:sysClr val="windowText" lastClr="000000"/>
              </a:solidFill>
              <a:latin typeface="ＭＳ ゴシック" pitchFamily="49" charset="-128"/>
              <a:ea typeface="ＭＳ ゴシック" pitchFamily="49" charset="-128"/>
            </a:rPr>
            <a:t>4.6</a:t>
          </a:r>
          <a:r>
            <a:rPr kumimoji="1" lang="ja-JP" altLang="en-US" sz="1400">
              <a:solidFill>
                <a:sysClr val="windowText" lastClr="000000"/>
              </a:solidFill>
              <a:latin typeface="ＭＳ ゴシック" pitchFamily="49" charset="-128"/>
              <a:ea typeface="ＭＳ ゴシック" pitchFamily="49" charset="-128"/>
            </a:rPr>
            <a:t>％増加した。そのため、将来負担比率の分子の額は前年度より</a:t>
          </a:r>
          <a:r>
            <a:rPr kumimoji="1" lang="en-US" altLang="ja-JP" sz="1400">
              <a:solidFill>
                <a:sysClr val="windowText" lastClr="000000"/>
              </a:solidFill>
              <a:latin typeface="ＭＳ ゴシック" pitchFamily="49" charset="-128"/>
              <a:ea typeface="ＭＳ ゴシック" pitchFamily="49" charset="-128"/>
            </a:rPr>
            <a:t>11.5</a:t>
          </a:r>
          <a:r>
            <a:rPr kumimoji="1" lang="ja-JP" altLang="en-US" sz="1400">
              <a:solidFill>
                <a:sysClr val="windowText" lastClr="000000"/>
              </a:solidFill>
              <a:latin typeface="ＭＳ ゴシック" pitchFamily="49" charset="-128"/>
              <a:ea typeface="ＭＳ ゴシック" pitchFamily="49" charset="-128"/>
            </a:rPr>
            <a:t>％減少することとなった。</a:t>
          </a:r>
        </a:p>
        <a:p>
          <a:r>
            <a:rPr kumimoji="1" lang="ja-JP" altLang="en-US" sz="1400">
              <a:solidFill>
                <a:sysClr val="windowText" lastClr="000000"/>
              </a:solidFill>
              <a:latin typeface="ＭＳ ゴシック" pitchFamily="49" charset="-128"/>
              <a:ea typeface="ＭＳ ゴシック" pitchFamily="49" charset="-128"/>
            </a:rPr>
            <a:t>　今後については、適切な地方債の発行と基金の適切な管理にあわせて、行財政改革の取組を推進していくことにより安定した財源の確保を図っていく。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茨城県那珂市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基金全体としては、四中学区コミュニティセンターにおける備品購入のためコミュニティセンター等整備基金から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百万円を、額田城跡試掘確認調査のため生涯学習基金から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百万円を取り崩したものの、普通交付税の再算定に伴い減債基金に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百万円を積み立てたことから、基金全体では増加となった。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行財政改革、経費節減等により捻出した額及び歳出の不用額を基金に積み立てていくことを想定している。積立先としては、使途目的が明確である特定目的基金への積立てを優先的に行う方針である。なお、森林環境譲与基金については、公共施設の木質化を念頭に置き、適宜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公共施設整備基金：公共施設の計画的かつ円滑な整備を図る目的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学校施設整備等基金：市内学校の補修、改造、改築その他教育環境の整備に充てる目的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ふるさとづくり基金：自然環境の保全とともに、特産品の開発等活気あるまちづくりを推進する目的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農業農村整備基金：地域農業の振興と活性化とともに、国際環境に対応した農業構造を構築する目的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地域振興基金：地域における福祉活動の促進、快適な生活環境の形成に資する目的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地域振興基金は、常備消防車両整備事業における消防ポンプ自動車購入のため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百万円を、ふるさとづくり基金は、清水洞の上公園の設備修繕のため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百万円を取り崩した結果、基金残高が減少している。その他の基金については、利子分の積立てに留まるため、ほぼ横ばいである。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が全般的に進んでおり、計画的に設備の更新を行っていくこととしているため、減少していく見込みである。学校施設整備等基金についても、学校施設の個別施設計画に沿った老朽化への対応を基金取崩しによる財源捻出をもって取り組んでいくことが想定され、加えて、教育のデジタル化への対応のため、資金需要が増加していく見込みであることから基金残高は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令和元年度に歳出の不用額について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年度末時点の水準まで回復して以降、横ばいの状況である。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等の社会保障関係経費の増加、公共施設の老朽化による更新等、需要の増加要因が引き続き存在し、基金取崩しによる財源捻出を行わざるを得ない状況が発生すると想定されることから、財政調整基金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減債基金については、普通交付税再算定による増額のうち臨時財政対策債償還基金費分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百万円に加え、会計余剰金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行財政改革、経費節減等により捻出した額及び歳出の不用額を積み立てていく方針である。今後は、想定される大規模事業の起債が見込まれること、四中学区コミュニティセンター整備事業等に伴う起債の元金償還が始まったことから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23980361</v>
      </c>
      <c r="BO4" s="449"/>
      <c r="BP4" s="449"/>
      <c r="BQ4" s="449"/>
      <c r="BR4" s="449"/>
      <c r="BS4" s="449"/>
      <c r="BT4" s="449"/>
      <c r="BU4" s="450"/>
      <c r="BV4" s="448">
        <v>24126803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7.8</v>
      </c>
      <c r="CU4" s="589"/>
      <c r="CV4" s="589"/>
      <c r="CW4" s="589"/>
      <c r="CX4" s="589"/>
      <c r="CY4" s="589"/>
      <c r="CZ4" s="589"/>
      <c r="DA4" s="590"/>
      <c r="DB4" s="588">
        <v>10.3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22802737</v>
      </c>
      <c r="BO5" s="420"/>
      <c r="BP5" s="420"/>
      <c r="BQ5" s="420"/>
      <c r="BR5" s="420"/>
      <c r="BS5" s="420"/>
      <c r="BT5" s="420"/>
      <c r="BU5" s="421"/>
      <c r="BV5" s="419">
        <v>22691166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93.1</v>
      </c>
      <c r="CU5" s="417"/>
      <c r="CV5" s="417"/>
      <c r="CW5" s="417"/>
      <c r="CX5" s="417"/>
      <c r="CY5" s="417"/>
      <c r="CZ5" s="417"/>
      <c r="DA5" s="418"/>
      <c r="DB5" s="416">
        <v>90.4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1177624</v>
      </c>
      <c r="BO6" s="420"/>
      <c r="BP6" s="420"/>
      <c r="BQ6" s="420"/>
      <c r="BR6" s="420"/>
      <c r="BS6" s="420"/>
      <c r="BT6" s="420"/>
      <c r="BU6" s="421"/>
      <c r="BV6" s="419">
        <v>1435637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v>
      </c>
      <c r="CU6" s="563"/>
      <c r="CV6" s="563"/>
      <c r="CW6" s="563"/>
      <c r="CX6" s="563"/>
      <c r="CY6" s="563"/>
      <c r="CZ6" s="563"/>
      <c r="DA6" s="564"/>
      <c r="DB6" s="562">
        <v>92.2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126443</v>
      </c>
      <c r="BO7" s="420"/>
      <c r="BP7" s="420"/>
      <c r="BQ7" s="420"/>
      <c r="BR7" s="420"/>
      <c r="BS7" s="420"/>
      <c r="BT7" s="420"/>
      <c r="BU7" s="421"/>
      <c r="BV7" s="419">
        <v>81151</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13441935</v>
      </c>
      <c r="CU7" s="420"/>
      <c r="CV7" s="420"/>
      <c r="CW7" s="420"/>
      <c r="CX7" s="420"/>
      <c r="CY7" s="420"/>
      <c r="CZ7" s="420"/>
      <c r="DA7" s="421"/>
      <c r="DB7" s="419">
        <v>13206682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1051181</v>
      </c>
      <c r="BO8" s="420"/>
      <c r="BP8" s="420"/>
      <c r="BQ8" s="420"/>
      <c r="BR8" s="420"/>
      <c r="BS8" s="420"/>
      <c r="BT8" s="420"/>
      <c r="BU8" s="421"/>
      <c r="BV8" s="419">
        <v>1354486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0.61</v>
      </c>
      <c r="CU8" s="523"/>
      <c r="CV8" s="523"/>
      <c r="CW8" s="523"/>
      <c r="CX8" s="523"/>
      <c r="CY8" s="523"/>
      <c r="CZ8" s="523"/>
      <c r="DA8" s="524"/>
      <c r="DB8" s="522">
        <v>0.62</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53502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-303305</v>
      </c>
      <c r="BO9" s="420"/>
      <c r="BP9" s="420"/>
      <c r="BQ9" s="420"/>
      <c r="BR9" s="420"/>
      <c r="BS9" s="420"/>
      <c r="BT9" s="420"/>
      <c r="BU9" s="421"/>
      <c r="BV9" s="419">
        <v>-51954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12.2</v>
      </c>
      <c r="CU9" s="417"/>
      <c r="CV9" s="417"/>
      <c r="CW9" s="417"/>
      <c r="CX9" s="417"/>
      <c r="CY9" s="417"/>
      <c r="CZ9" s="417"/>
      <c r="DA9" s="418"/>
      <c r="DB9" s="416">
        <v>12.5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54276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540</v>
      </c>
      <c r="BO10" s="420"/>
      <c r="BP10" s="420"/>
      <c r="BQ10" s="420"/>
      <c r="BR10" s="420"/>
      <c r="BS10" s="420"/>
      <c r="BT10" s="420"/>
      <c r="BU10" s="421"/>
      <c r="BV10" s="419">
        <v>500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53501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53132</v>
      </c>
      <c r="S13" s="507"/>
      <c r="T13" s="507"/>
      <c r="U13" s="507"/>
      <c r="V13" s="508"/>
      <c r="W13" s="509" t="s">
        <v>131</v>
      </c>
      <c r="X13" s="405"/>
      <c r="Y13" s="405"/>
      <c r="Z13" s="405"/>
      <c r="AA13" s="405"/>
      <c r="AB13" s="406"/>
      <c r="AC13" s="372">
        <v>1165</v>
      </c>
      <c r="AD13" s="373"/>
      <c r="AE13" s="373"/>
      <c r="AF13" s="373"/>
      <c r="AG13" s="374"/>
      <c r="AH13" s="372">
        <v>1450</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-302765</v>
      </c>
      <c r="BO13" s="420"/>
      <c r="BP13" s="420"/>
      <c r="BQ13" s="420"/>
      <c r="BR13" s="420"/>
      <c r="BS13" s="420"/>
      <c r="BT13" s="420"/>
      <c r="BU13" s="421"/>
      <c r="BV13" s="419">
        <v>-51454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4.2</v>
      </c>
      <c r="CU13" s="417"/>
      <c r="CV13" s="417"/>
      <c r="CW13" s="417"/>
      <c r="CX13" s="417"/>
      <c r="CY13" s="417"/>
      <c r="CZ13" s="417"/>
      <c r="DA13" s="418"/>
      <c r="DB13" s="416">
        <v>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53839</v>
      </c>
      <c r="S14" s="507"/>
      <c r="T14" s="507"/>
      <c r="U14" s="507"/>
      <c r="V14" s="508"/>
      <c r="W14" s="510"/>
      <c r="X14" s="408"/>
      <c r="Y14" s="408"/>
      <c r="Z14" s="408"/>
      <c r="AA14" s="408"/>
      <c r="AB14" s="409"/>
      <c r="AC14" s="499">
        <v>4.8</v>
      </c>
      <c r="AD14" s="500"/>
      <c r="AE14" s="500"/>
      <c r="AF14" s="500"/>
      <c r="AG14" s="501"/>
      <c r="AH14" s="499">
        <v>5.9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53540</v>
      </c>
      <c r="S15" s="507"/>
      <c r="T15" s="507"/>
      <c r="U15" s="507"/>
      <c r="V15" s="508"/>
      <c r="W15" s="509" t="s">
        <v>137</v>
      </c>
      <c r="X15" s="405"/>
      <c r="Y15" s="405"/>
      <c r="Z15" s="405"/>
      <c r="AA15" s="405"/>
      <c r="AB15" s="406"/>
      <c r="AC15" s="372">
        <v>6075</v>
      </c>
      <c r="AD15" s="373"/>
      <c r="AE15" s="373"/>
      <c r="AF15" s="373"/>
      <c r="AG15" s="374"/>
      <c r="AH15" s="372">
        <v>6252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7076366</v>
      </c>
      <c r="BO15" s="449"/>
      <c r="BP15" s="449"/>
      <c r="BQ15" s="449"/>
      <c r="BR15" s="449"/>
      <c r="BS15" s="449"/>
      <c r="BT15" s="449"/>
      <c r="BU15" s="450"/>
      <c r="BV15" s="448">
        <v>6916329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24.8</v>
      </c>
      <c r="AD16" s="500"/>
      <c r="AE16" s="500"/>
      <c r="AF16" s="500"/>
      <c r="AG16" s="501"/>
      <c r="AH16" s="499">
        <v>25.5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11516681</v>
      </c>
      <c r="BO16" s="420"/>
      <c r="BP16" s="420"/>
      <c r="BQ16" s="420"/>
      <c r="BR16" s="420"/>
      <c r="BS16" s="420"/>
      <c r="BT16" s="420"/>
      <c r="BU16" s="421"/>
      <c r="BV16" s="419">
        <v>11161418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17271</v>
      </c>
      <c r="AD17" s="373"/>
      <c r="AE17" s="373"/>
      <c r="AF17" s="373"/>
      <c r="AG17" s="374"/>
      <c r="AH17" s="372">
        <v>16849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8893141</v>
      </c>
      <c r="BO17" s="420"/>
      <c r="BP17" s="420"/>
      <c r="BQ17" s="420"/>
      <c r="BR17" s="420"/>
      <c r="BS17" s="420"/>
      <c r="BT17" s="420"/>
      <c r="BU17" s="421"/>
      <c r="BV17" s="419">
        <v>8700109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97.82</v>
      </c>
      <c r="M18" s="472"/>
      <c r="N18" s="472"/>
      <c r="O18" s="472"/>
      <c r="P18" s="472"/>
      <c r="Q18" s="472"/>
      <c r="R18" s="473"/>
      <c r="S18" s="473"/>
      <c r="T18" s="473"/>
      <c r="U18" s="473"/>
      <c r="V18" s="474"/>
      <c r="W18" s="490"/>
      <c r="X18" s="491"/>
      <c r="Y18" s="491"/>
      <c r="Z18" s="491"/>
      <c r="AA18" s="491"/>
      <c r="AB18" s="515"/>
      <c r="AC18" s="389">
        <v>70.5</v>
      </c>
      <c r="AD18" s="390"/>
      <c r="AE18" s="390"/>
      <c r="AF18" s="390"/>
      <c r="AG18" s="475"/>
      <c r="AH18" s="389">
        <v>68.599999999999994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12609430</v>
      </c>
      <c r="BO18" s="420"/>
      <c r="BP18" s="420"/>
      <c r="BQ18" s="420"/>
      <c r="BR18" s="420"/>
      <c r="BS18" s="420"/>
      <c r="BT18" s="420"/>
      <c r="BU18" s="421"/>
      <c r="BV18" s="419">
        <v>12199331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16594722</v>
      </c>
      <c r="BO19" s="420"/>
      <c r="BP19" s="420"/>
      <c r="BQ19" s="420"/>
      <c r="BR19" s="420"/>
      <c r="BS19" s="420"/>
      <c r="BT19" s="420"/>
      <c r="BU19" s="421"/>
      <c r="BV19" s="419">
        <v>16290528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20931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16740820</v>
      </c>
      <c r="BO22" s="449"/>
      <c r="BP22" s="449"/>
      <c r="BQ22" s="449"/>
      <c r="BR22" s="449"/>
      <c r="BS22" s="449"/>
      <c r="BT22" s="449"/>
      <c r="BU22" s="450"/>
      <c r="BV22" s="448">
        <v>17333862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13472651</v>
      </c>
      <c r="BO23" s="420"/>
      <c r="BP23" s="420"/>
      <c r="BQ23" s="420"/>
      <c r="BR23" s="420"/>
      <c r="BS23" s="420"/>
      <c r="BT23" s="420"/>
      <c r="BU23" s="421"/>
      <c r="BV23" s="419">
        <v>14667212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8410</v>
      </c>
      <c r="R24" s="373"/>
      <c r="S24" s="373"/>
      <c r="T24" s="373"/>
      <c r="U24" s="373"/>
      <c r="V24" s="374"/>
      <c r="W24" s="462"/>
      <c r="X24" s="399"/>
      <c r="Y24" s="400"/>
      <c r="Z24" s="375" t="s">
        <v>162</v>
      </c>
      <c r="AA24" s="376"/>
      <c r="AB24" s="376"/>
      <c r="AC24" s="376"/>
      <c r="AD24" s="376"/>
      <c r="AE24" s="376"/>
      <c r="AF24" s="376"/>
      <c r="AG24" s="377"/>
      <c r="AH24" s="372">
        <v>441</v>
      </c>
      <c r="AI24" s="373"/>
      <c r="AJ24" s="373"/>
      <c r="AK24" s="373"/>
      <c r="AL24" s="374"/>
      <c r="AM24" s="372">
        <v>1400616</v>
      </c>
      <c r="AN24" s="373"/>
      <c r="AO24" s="373"/>
      <c r="AP24" s="373"/>
      <c r="AQ24" s="373"/>
      <c r="AR24" s="374"/>
      <c r="AS24" s="372">
        <v>3176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7976325</v>
      </c>
      <c r="BO24" s="420"/>
      <c r="BP24" s="420"/>
      <c r="BQ24" s="420"/>
      <c r="BR24" s="420"/>
      <c r="BS24" s="420"/>
      <c r="BT24" s="420"/>
      <c r="BU24" s="421"/>
      <c r="BV24" s="419">
        <v>7833405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6500</v>
      </c>
      <c r="R25" s="373"/>
      <c r="S25" s="373"/>
      <c r="T25" s="373"/>
      <c r="U25" s="373"/>
      <c r="V25" s="374"/>
      <c r="W25" s="462"/>
      <c r="X25" s="399"/>
      <c r="Y25" s="400"/>
      <c r="Z25" s="375" t="s">
        <v>165</v>
      </c>
      <c r="AA25" s="376"/>
      <c r="AB25" s="376"/>
      <c r="AC25" s="376"/>
      <c r="AD25" s="376"/>
      <c r="AE25" s="376"/>
      <c r="AF25" s="376"/>
      <c r="AG25" s="377"/>
      <c r="AH25" s="372">
        <v>97</v>
      </c>
      <c r="AI25" s="373"/>
      <c r="AJ25" s="373"/>
      <c r="AK25" s="373"/>
      <c r="AL25" s="374"/>
      <c r="AM25" s="372">
        <v>331546</v>
      </c>
      <c r="AN25" s="373"/>
      <c r="AO25" s="373"/>
      <c r="AP25" s="373"/>
      <c r="AQ25" s="373"/>
      <c r="AR25" s="374"/>
      <c r="AS25" s="372">
        <v>3418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3932089</v>
      </c>
      <c r="BO25" s="449"/>
      <c r="BP25" s="449"/>
      <c r="BQ25" s="449"/>
      <c r="BR25" s="449"/>
      <c r="BS25" s="449"/>
      <c r="BT25" s="449"/>
      <c r="BU25" s="450"/>
      <c r="BV25" s="448">
        <v>3671574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6040</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25290</v>
      </c>
      <c r="AN26" s="373"/>
      <c r="AO26" s="373"/>
      <c r="AP26" s="373"/>
      <c r="AQ26" s="373"/>
      <c r="AR26" s="374"/>
      <c r="AS26" s="372">
        <v>2810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4640</v>
      </c>
      <c r="R27" s="373"/>
      <c r="S27" s="373"/>
      <c r="T27" s="373"/>
      <c r="U27" s="373"/>
      <c r="V27" s="374"/>
      <c r="W27" s="462"/>
      <c r="X27" s="399"/>
      <c r="Y27" s="400"/>
      <c r="Z27" s="375" t="s">
        <v>171</v>
      </c>
      <c r="AA27" s="376"/>
      <c r="AB27" s="376"/>
      <c r="AC27" s="376"/>
      <c r="AD27" s="376"/>
      <c r="AE27" s="376"/>
      <c r="AF27" s="376"/>
      <c r="AG27" s="377"/>
      <c r="AH27" s="372">
        <v>8</v>
      </c>
      <c r="AI27" s="373"/>
      <c r="AJ27" s="373"/>
      <c r="AK27" s="373"/>
      <c r="AL27" s="374"/>
      <c r="AM27" s="372">
        <v>25536</v>
      </c>
      <c r="AN27" s="373"/>
      <c r="AO27" s="373"/>
      <c r="AP27" s="373"/>
      <c r="AQ27" s="373"/>
      <c r="AR27" s="374"/>
      <c r="AS27" s="372">
        <v>3192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558257</v>
      </c>
      <c r="BO27" s="454"/>
      <c r="BP27" s="454"/>
      <c r="BQ27" s="454"/>
      <c r="BR27" s="454"/>
      <c r="BS27" s="454"/>
      <c r="BT27" s="454"/>
      <c r="BU27" s="455"/>
      <c r="BV27" s="453">
        <v>558257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4130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2028925</v>
      </c>
      <c r="BO28" s="449"/>
      <c r="BP28" s="449"/>
      <c r="BQ28" s="449"/>
      <c r="BR28" s="449"/>
      <c r="BS28" s="449"/>
      <c r="BT28" s="449"/>
      <c r="BU28" s="450"/>
      <c r="BV28" s="448">
        <v>2028385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3950</v>
      </c>
      <c r="R29" s="373"/>
      <c r="S29" s="373"/>
      <c r="T29" s="373"/>
      <c r="U29" s="373"/>
      <c r="V29" s="374"/>
      <c r="W29" s="463"/>
      <c r="X29" s="464"/>
      <c r="Y29" s="465"/>
      <c r="Z29" s="375" t="s">
        <v>177</v>
      </c>
      <c r="AA29" s="376"/>
      <c r="AB29" s="376"/>
      <c r="AC29" s="376"/>
      <c r="AD29" s="376"/>
      <c r="AE29" s="376"/>
      <c r="AF29" s="376"/>
      <c r="AG29" s="377"/>
      <c r="AH29" s="372">
        <v>449</v>
      </c>
      <c r="AI29" s="373"/>
      <c r="AJ29" s="373"/>
      <c r="AK29" s="373"/>
      <c r="AL29" s="374"/>
      <c r="AM29" s="372">
        <v>1426152</v>
      </c>
      <c r="AN29" s="373"/>
      <c r="AO29" s="373"/>
      <c r="AP29" s="373"/>
      <c r="AQ29" s="373"/>
      <c r="AR29" s="374"/>
      <c r="AS29" s="372">
        <v>3176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1818684</v>
      </c>
      <c r="BO29" s="420"/>
      <c r="BP29" s="420"/>
      <c r="BQ29" s="420"/>
      <c r="BR29" s="420"/>
      <c r="BS29" s="420"/>
      <c r="BT29" s="420"/>
      <c r="BU29" s="421"/>
      <c r="BV29" s="419">
        <v>1726268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2586041</v>
      </c>
      <c r="BO30" s="454"/>
      <c r="BP30" s="454"/>
      <c r="BQ30" s="454"/>
      <c r="BR30" s="454"/>
      <c r="BS30" s="454"/>
      <c r="BT30" s="454"/>
      <c r="BU30" s="455"/>
      <c r="BV30" s="453">
        <v>2624047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茨城県後期高齢者医療広域連合（一般会計）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那珂市土地開発公社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公園墓地事業特別会計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茨城県後期高齢者医療広域連合（後期高齢者医療特別会計）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那珂地方公平委員会特別会計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大宮地方環境整備組合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茨城県市町村総合事務組合（一般会計）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茨城県市町村総合事務組合（県民交通災害共済事業特別会計）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茨城租税債権管理機構</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Tz+ezsqRVkFfyGOsOvXjACDoYE+vHUeQ6PkhHP79e/F3canv9KcbHxMrKQz2Ujt4EEhwZm21XC/rtwBfcg7nxQ==" saltValue="vwuSCs1zaGO4jUArAN8a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7393562</v>
      </c>
      <c r="S5" s="677"/>
      <c r="T5" s="677"/>
      <c r="U5" s="677"/>
      <c r="V5" s="677"/>
      <c r="W5" s="677"/>
      <c r="X5" s="677"/>
      <c r="Y5" s="702"/>
      <c r="Z5" s="715">
        <v>30.8</v>
      </c>
      <c r="AA5" s="715"/>
      <c r="AB5" s="715"/>
      <c r="AC5" s="715"/>
      <c r="AD5" s="716">
        <v>7077286</v>
      </c>
      <c r="AE5" s="716"/>
      <c r="AF5" s="716"/>
      <c r="AG5" s="716"/>
      <c r="AH5" s="716"/>
      <c r="AI5" s="716"/>
      <c r="AJ5" s="716"/>
      <c r="AK5" s="716"/>
      <c r="AL5" s="703">
        <v>52.7</v>
      </c>
      <c r="AM5" s="685"/>
      <c r="AN5" s="685"/>
      <c r="AO5" s="704"/>
      <c r="AP5" s="679" t="s">
        <v>216</v>
      </c>
      <c r="AQ5" s="680"/>
      <c r="AR5" s="680"/>
      <c r="AS5" s="680"/>
      <c r="AT5" s="680"/>
      <c r="AU5" s="680"/>
      <c r="AV5" s="680"/>
      <c r="AW5" s="680"/>
      <c r="AX5" s="680"/>
      <c r="AY5" s="680"/>
      <c r="AZ5" s="680"/>
      <c r="BA5" s="680"/>
      <c r="BB5" s="680"/>
      <c r="BC5" s="680"/>
      <c r="BD5" s="680"/>
      <c r="BE5" s="680"/>
      <c r="BF5" s="681"/>
      <c r="BG5" s="621">
        <v>7077286</v>
      </c>
      <c r="BH5" s="622"/>
      <c r="BI5" s="622"/>
      <c r="BJ5" s="622"/>
      <c r="BK5" s="622"/>
      <c r="BL5" s="622"/>
      <c r="BM5" s="622"/>
      <c r="BN5" s="623"/>
      <c r="BO5" s="659">
        <v>95.7</v>
      </c>
      <c r="BP5" s="659"/>
      <c r="BQ5" s="659"/>
      <c r="BR5" s="659"/>
      <c r="BS5" s="660">
        <v>65827</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282197</v>
      </c>
      <c r="S6" s="622"/>
      <c r="T6" s="622"/>
      <c r="U6" s="622"/>
      <c r="V6" s="622"/>
      <c r="W6" s="622"/>
      <c r="X6" s="622"/>
      <c r="Y6" s="623"/>
      <c r="Z6" s="659">
        <v>1.2</v>
      </c>
      <c r="AA6" s="659"/>
      <c r="AB6" s="659"/>
      <c r="AC6" s="659"/>
      <c r="AD6" s="660">
        <v>282197</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7077286</v>
      </c>
      <c r="BH6" s="622"/>
      <c r="BI6" s="622"/>
      <c r="BJ6" s="622"/>
      <c r="BK6" s="622"/>
      <c r="BL6" s="622"/>
      <c r="BM6" s="622"/>
      <c r="BN6" s="623"/>
      <c r="BO6" s="659">
        <v>95.7</v>
      </c>
      <c r="BP6" s="659"/>
      <c r="BQ6" s="659"/>
      <c r="BR6" s="659"/>
      <c r="BS6" s="660">
        <v>65827</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197824</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197824</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2054</v>
      </c>
      <c r="S7" s="622"/>
      <c r="T7" s="622"/>
      <c r="U7" s="622"/>
      <c r="V7" s="622"/>
      <c r="W7" s="622"/>
      <c r="X7" s="622"/>
      <c r="Y7" s="623"/>
      <c r="Z7" s="659">
        <v>0</v>
      </c>
      <c r="AA7" s="659"/>
      <c r="AB7" s="659"/>
      <c r="AC7" s="659"/>
      <c r="AD7" s="660">
        <v>2054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3050083</v>
      </c>
      <c r="BH7" s="622"/>
      <c r="BI7" s="622"/>
      <c r="BJ7" s="622"/>
      <c r="BK7" s="622"/>
      <c r="BL7" s="622"/>
      <c r="BM7" s="622"/>
      <c r="BN7" s="623"/>
      <c r="BO7" s="659">
        <v>41.3</v>
      </c>
      <c r="BP7" s="659"/>
      <c r="BQ7" s="659"/>
      <c r="BR7" s="659"/>
      <c r="BS7" s="660">
        <v>65827</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3266382</v>
      </c>
      <c r="CS7" s="622"/>
      <c r="CT7" s="622"/>
      <c r="CU7" s="622"/>
      <c r="CV7" s="622"/>
      <c r="CW7" s="622"/>
      <c r="CX7" s="622"/>
      <c r="CY7" s="623"/>
      <c r="CZ7" s="659">
        <v>14.3</v>
      </c>
      <c r="DA7" s="659"/>
      <c r="DB7" s="659"/>
      <c r="DC7" s="659"/>
      <c r="DD7" s="627">
        <v>764471</v>
      </c>
      <c r="DE7" s="622"/>
      <c r="DF7" s="622"/>
      <c r="DG7" s="622"/>
      <c r="DH7" s="622"/>
      <c r="DI7" s="622"/>
      <c r="DJ7" s="622"/>
      <c r="DK7" s="622"/>
      <c r="DL7" s="622"/>
      <c r="DM7" s="622"/>
      <c r="DN7" s="622"/>
      <c r="DO7" s="622"/>
      <c r="DP7" s="623"/>
      <c r="DQ7" s="627">
        <v>2309017</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39133</v>
      </c>
      <c r="S8" s="622"/>
      <c r="T8" s="622"/>
      <c r="U8" s="622"/>
      <c r="V8" s="622"/>
      <c r="W8" s="622"/>
      <c r="X8" s="622"/>
      <c r="Y8" s="623"/>
      <c r="Z8" s="659">
        <v>0.2</v>
      </c>
      <c r="AA8" s="659"/>
      <c r="AB8" s="659"/>
      <c r="AC8" s="659"/>
      <c r="AD8" s="660">
        <v>39133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99129</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8591109</v>
      </c>
      <c r="CS8" s="622"/>
      <c r="CT8" s="622"/>
      <c r="CU8" s="622"/>
      <c r="CV8" s="622"/>
      <c r="CW8" s="622"/>
      <c r="CX8" s="622"/>
      <c r="CY8" s="623"/>
      <c r="CZ8" s="659">
        <v>37.700000000000003</v>
      </c>
      <c r="DA8" s="659"/>
      <c r="DB8" s="659"/>
      <c r="DC8" s="659"/>
      <c r="DD8" s="627">
        <v>36891</v>
      </c>
      <c r="DE8" s="622"/>
      <c r="DF8" s="622"/>
      <c r="DG8" s="622"/>
      <c r="DH8" s="622"/>
      <c r="DI8" s="622"/>
      <c r="DJ8" s="622"/>
      <c r="DK8" s="622"/>
      <c r="DL8" s="622"/>
      <c r="DM8" s="622"/>
      <c r="DN8" s="622"/>
      <c r="DO8" s="622"/>
      <c r="DP8" s="623"/>
      <c r="DQ8" s="627">
        <v>4371307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43771</v>
      </c>
      <c r="S9" s="622"/>
      <c r="T9" s="622"/>
      <c r="U9" s="622"/>
      <c r="V9" s="622"/>
      <c r="W9" s="622"/>
      <c r="X9" s="622"/>
      <c r="Y9" s="623"/>
      <c r="Z9" s="659">
        <v>0.2</v>
      </c>
      <c r="AA9" s="659"/>
      <c r="AB9" s="659"/>
      <c r="AC9" s="659"/>
      <c r="AD9" s="660">
        <v>43771</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2652794</v>
      </c>
      <c r="BH9" s="622"/>
      <c r="BI9" s="622"/>
      <c r="BJ9" s="622"/>
      <c r="BK9" s="622"/>
      <c r="BL9" s="622"/>
      <c r="BM9" s="622"/>
      <c r="BN9" s="623"/>
      <c r="BO9" s="659">
        <v>35.9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1740187</v>
      </c>
      <c r="CS9" s="622"/>
      <c r="CT9" s="622"/>
      <c r="CU9" s="622"/>
      <c r="CV9" s="622"/>
      <c r="CW9" s="622"/>
      <c r="CX9" s="622"/>
      <c r="CY9" s="623"/>
      <c r="CZ9" s="659">
        <v>7.6</v>
      </c>
      <c r="DA9" s="659"/>
      <c r="DB9" s="659"/>
      <c r="DC9" s="659"/>
      <c r="DD9" s="627">
        <v>81336</v>
      </c>
      <c r="DE9" s="622"/>
      <c r="DF9" s="622"/>
      <c r="DG9" s="622"/>
      <c r="DH9" s="622"/>
      <c r="DI9" s="622"/>
      <c r="DJ9" s="622"/>
      <c r="DK9" s="622"/>
      <c r="DL9" s="622"/>
      <c r="DM9" s="622"/>
      <c r="DN9" s="622"/>
      <c r="DO9" s="622"/>
      <c r="DP9" s="623"/>
      <c r="DQ9" s="627">
        <v>1489258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158841</v>
      </c>
      <c r="BH10" s="622"/>
      <c r="BI10" s="622"/>
      <c r="BJ10" s="622"/>
      <c r="BK10" s="622"/>
      <c r="BL10" s="622"/>
      <c r="BM10" s="622"/>
      <c r="BN10" s="623"/>
      <c r="BO10" s="659">
        <v>2.1</v>
      </c>
      <c r="BP10" s="659"/>
      <c r="BQ10" s="659"/>
      <c r="BR10" s="659"/>
      <c r="BS10" s="660">
        <v>25989</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6250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6250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1238962</v>
      </c>
      <c r="S11" s="622"/>
      <c r="T11" s="622"/>
      <c r="U11" s="622"/>
      <c r="V11" s="622"/>
      <c r="W11" s="622"/>
      <c r="X11" s="622"/>
      <c r="Y11" s="623"/>
      <c r="Z11" s="624">
        <v>5.2</v>
      </c>
      <c r="AA11" s="625"/>
      <c r="AB11" s="625"/>
      <c r="AC11" s="626"/>
      <c r="AD11" s="627">
        <v>1238962</v>
      </c>
      <c r="AE11" s="622"/>
      <c r="AF11" s="622"/>
      <c r="AG11" s="622"/>
      <c r="AH11" s="622"/>
      <c r="AI11" s="622"/>
      <c r="AJ11" s="622"/>
      <c r="AK11" s="623"/>
      <c r="AL11" s="624">
        <v>9.1999999999999993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139319</v>
      </c>
      <c r="BH11" s="622"/>
      <c r="BI11" s="622"/>
      <c r="BJ11" s="622"/>
      <c r="BK11" s="622"/>
      <c r="BL11" s="622"/>
      <c r="BM11" s="622"/>
      <c r="BN11" s="623"/>
      <c r="BO11" s="659">
        <v>1.9</v>
      </c>
      <c r="BP11" s="659"/>
      <c r="BQ11" s="659"/>
      <c r="BR11" s="659"/>
      <c r="BS11" s="660">
        <v>39838</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818358</v>
      </c>
      <c r="CS11" s="622"/>
      <c r="CT11" s="622"/>
      <c r="CU11" s="622"/>
      <c r="CV11" s="622"/>
      <c r="CW11" s="622"/>
      <c r="CX11" s="622"/>
      <c r="CY11" s="623"/>
      <c r="CZ11" s="659">
        <v>3.6</v>
      </c>
      <c r="DA11" s="659"/>
      <c r="DB11" s="659"/>
      <c r="DC11" s="659"/>
      <c r="DD11" s="627">
        <v>101963</v>
      </c>
      <c r="DE11" s="622"/>
      <c r="DF11" s="622"/>
      <c r="DG11" s="622"/>
      <c r="DH11" s="622"/>
      <c r="DI11" s="622"/>
      <c r="DJ11" s="622"/>
      <c r="DK11" s="622"/>
      <c r="DL11" s="622"/>
      <c r="DM11" s="622"/>
      <c r="DN11" s="622"/>
      <c r="DO11" s="622"/>
      <c r="DP11" s="623"/>
      <c r="DQ11" s="627">
        <v>665712</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1640</v>
      </c>
      <c r="S12" s="622"/>
      <c r="T12" s="622"/>
      <c r="U12" s="622"/>
      <c r="V12" s="622"/>
      <c r="W12" s="622"/>
      <c r="X12" s="622"/>
      <c r="Y12" s="623"/>
      <c r="Z12" s="659">
        <v>0</v>
      </c>
      <c r="AA12" s="659"/>
      <c r="AB12" s="659"/>
      <c r="AC12" s="659"/>
      <c r="AD12" s="660">
        <v>1640</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3406998</v>
      </c>
      <c r="BH12" s="622"/>
      <c r="BI12" s="622"/>
      <c r="BJ12" s="622"/>
      <c r="BK12" s="622"/>
      <c r="BL12" s="622"/>
      <c r="BM12" s="622"/>
      <c r="BN12" s="623"/>
      <c r="BO12" s="659">
        <v>46.1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276958</v>
      </c>
      <c r="CS12" s="622"/>
      <c r="CT12" s="622"/>
      <c r="CU12" s="622"/>
      <c r="CV12" s="622"/>
      <c r="CW12" s="622"/>
      <c r="CX12" s="622"/>
      <c r="CY12" s="623"/>
      <c r="CZ12" s="659">
        <v>1.2</v>
      </c>
      <c r="DA12" s="659"/>
      <c r="DB12" s="659"/>
      <c r="DC12" s="659"/>
      <c r="DD12" s="627">
        <v>11212</v>
      </c>
      <c r="DE12" s="622"/>
      <c r="DF12" s="622"/>
      <c r="DG12" s="622"/>
      <c r="DH12" s="622"/>
      <c r="DI12" s="622"/>
      <c r="DJ12" s="622"/>
      <c r="DK12" s="622"/>
      <c r="DL12" s="622"/>
      <c r="DM12" s="622"/>
      <c r="DN12" s="622"/>
      <c r="DO12" s="622"/>
      <c r="DP12" s="623"/>
      <c r="DQ12" s="627">
        <v>242209</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3400800</v>
      </c>
      <c r="BH13" s="622"/>
      <c r="BI13" s="622"/>
      <c r="BJ13" s="622"/>
      <c r="BK13" s="622"/>
      <c r="BL13" s="622"/>
      <c r="BM13" s="622"/>
      <c r="BN13" s="623"/>
      <c r="BO13" s="659">
        <v>46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2245382</v>
      </c>
      <c r="CS13" s="622"/>
      <c r="CT13" s="622"/>
      <c r="CU13" s="622"/>
      <c r="CV13" s="622"/>
      <c r="CW13" s="622"/>
      <c r="CX13" s="622"/>
      <c r="CY13" s="623"/>
      <c r="CZ13" s="659">
        <v>9.8000000000000007</v>
      </c>
      <c r="DA13" s="659"/>
      <c r="DB13" s="659"/>
      <c r="DC13" s="659"/>
      <c r="DD13" s="627">
        <v>943584</v>
      </c>
      <c r="DE13" s="622"/>
      <c r="DF13" s="622"/>
      <c r="DG13" s="622"/>
      <c r="DH13" s="622"/>
      <c r="DI13" s="622"/>
      <c r="DJ13" s="622"/>
      <c r="DK13" s="622"/>
      <c r="DL13" s="622"/>
      <c r="DM13" s="622"/>
      <c r="DN13" s="622"/>
      <c r="DO13" s="622"/>
      <c r="DP13" s="623"/>
      <c r="DQ13" s="627">
        <v>1249883</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1988</v>
      </c>
      <c r="S14" s="622"/>
      <c r="T14" s="622"/>
      <c r="U14" s="622"/>
      <c r="V14" s="622"/>
      <c r="W14" s="622"/>
      <c r="X14" s="622"/>
      <c r="Y14" s="623"/>
      <c r="Z14" s="659">
        <v>0</v>
      </c>
      <c r="AA14" s="659"/>
      <c r="AB14" s="659"/>
      <c r="AC14" s="659"/>
      <c r="AD14" s="660">
        <v>1988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205829</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1061820</v>
      </c>
      <c r="CS14" s="622"/>
      <c r="CT14" s="622"/>
      <c r="CU14" s="622"/>
      <c r="CV14" s="622"/>
      <c r="CW14" s="622"/>
      <c r="CX14" s="622"/>
      <c r="CY14" s="623"/>
      <c r="CZ14" s="659">
        <v>4.7</v>
      </c>
      <c r="DA14" s="659"/>
      <c r="DB14" s="659"/>
      <c r="DC14" s="659"/>
      <c r="DD14" s="627">
        <v>90843</v>
      </c>
      <c r="DE14" s="622"/>
      <c r="DF14" s="622"/>
      <c r="DG14" s="622"/>
      <c r="DH14" s="622"/>
      <c r="DI14" s="622"/>
      <c r="DJ14" s="622"/>
      <c r="DK14" s="622"/>
      <c r="DL14" s="622"/>
      <c r="DM14" s="622"/>
      <c r="DN14" s="622"/>
      <c r="DO14" s="622"/>
      <c r="DP14" s="623"/>
      <c r="DQ14" s="627">
        <v>972753</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414376</v>
      </c>
      <c r="BH15" s="622"/>
      <c r="BI15" s="622"/>
      <c r="BJ15" s="622"/>
      <c r="BK15" s="622"/>
      <c r="BL15" s="622"/>
      <c r="BM15" s="622"/>
      <c r="BN15" s="623"/>
      <c r="BO15" s="659">
        <v>5.6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2531176</v>
      </c>
      <c r="CS15" s="622"/>
      <c r="CT15" s="622"/>
      <c r="CU15" s="622"/>
      <c r="CV15" s="622"/>
      <c r="CW15" s="622"/>
      <c r="CX15" s="622"/>
      <c r="CY15" s="623"/>
      <c r="CZ15" s="659">
        <v>11.1</v>
      </c>
      <c r="DA15" s="659"/>
      <c r="DB15" s="659"/>
      <c r="DC15" s="659"/>
      <c r="DD15" s="627">
        <v>274090</v>
      </c>
      <c r="DE15" s="622"/>
      <c r="DF15" s="622"/>
      <c r="DG15" s="622"/>
      <c r="DH15" s="622"/>
      <c r="DI15" s="622"/>
      <c r="DJ15" s="622"/>
      <c r="DK15" s="622"/>
      <c r="DL15" s="622"/>
      <c r="DM15" s="622"/>
      <c r="DN15" s="622"/>
      <c r="DO15" s="622"/>
      <c r="DP15" s="623"/>
      <c r="DQ15" s="627">
        <v>1894167</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29865</v>
      </c>
      <c r="S16" s="622"/>
      <c r="T16" s="622"/>
      <c r="U16" s="622"/>
      <c r="V16" s="622"/>
      <c r="W16" s="622"/>
      <c r="X16" s="622"/>
      <c r="Y16" s="623"/>
      <c r="Z16" s="659">
        <v>0.1</v>
      </c>
      <c r="AA16" s="659"/>
      <c r="AB16" s="659"/>
      <c r="AC16" s="659"/>
      <c r="AD16" s="660">
        <v>29865</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115124</v>
      </c>
      <c r="S17" s="622"/>
      <c r="T17" s="622"/>
      <c r="U17" s="622"/>
      <c r="V17" s="622"/>
      <c r="W17" s="622"/>
      <c r="X17" s="622"/>
      <c r="Y17" s="623"/>
      <c r="Z17" s="659">
        <v>0.5</v>
      </c>
      <c r="AA17" s="659"/>
      <c r="AB17" s="659"/>
      <c r="AC17" s="659"/>
      <c r="AD17" s="660">
        <v>115124</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2067291</v>
      </c>
      <c r="CS17" s="622"/>
      <c r="CT17" s="622"/>
      <c r="CU17" s="622"/>
      <c r="CV17" s="622"/>
      <c r="CW17" s="622"/>
      <c r="CX17" s="622"/>
      <c r="CY17" s="623"/>
      <c r="CZ17" s="659">
        <v>9.1</v>
      </c>
      <c r="DA17" s="659"/>
      <c r="DB17" s="659"/>
      <c r="DC17" s="659"/>
      <c r="DD17" s="627" t="s">
        <v>122</v>
      </c>
      <c r="DE17" s="622"/>
      <c r="DF17" s="622"/>
      <c r="DG17" s="622"/>
      <c r="DH17" s="622"/>
      <c r="DI17" s="622"/>
      <c r="DJ17" s="622"/>
      <c r="DK17" s="622"/>
      <c r="DL17" s="622"/>
      <c r="DM17" s="622"/>
      <c r="DN17" s="622"/>
      <c r="DO17" s="622"/>
      <c r="DP17" s="623"/>
      <c r="DQ17" s="627">
        <v>2019415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120598</v>
      </c>
      <c r="S18" s="622"/>
      <c r="T18" s="622"/>
      <c r="U18" s="622"/>
      <c r="V18" s="622"/>
      <c r="W18" s="622"/>
      <c r="X18" s="622"/>
      <c r="Y18" s="623"/>
      <c r="Z18" s="659">
        <v>0.5</v>
      </c>
      <c r="AA18" s="659"/>
      <c r="AB18" s="659"/>
      <c r="AC18" s="659"/>
      <c r="AD18" s="660">
        <v>120598</v>
      </c>
      <c r="AE18" s="660"/>
      <c r="AF18" s="660"/>
      <c r="AG18" s="660"/>
      <c r="AH18" s="660"/>
      <c r="AI18" s="660"/>
      <c r="AJ18" s="660"/>
      <c r="AK18" s="660"/>
      <c r="AL18" s="624">
        <v>0.9</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66055</v>
      </c>
      <c r="S19" s="622"/>
      <c r="T19" s="622"/>
      <c r="U19" s="622"/>
      <c r="V19" s="622"/>
      <c r="W19" s="622"/>
      <c r="X19" s="622"/>
      <c r="Y19" s="623"/>
      <c r="Z19" s="659">
        <v>0.3</v>
      </c>
      <c r="AA19" s="659"/>
      <c r="AB19" s="659"/>
      <c r="AC19" s="659"/>
      <c r="AD19" s="660">
        <v>66055</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316276</v>
      </c>
      <c r="BH19" s="622"/>
      <c r="BI19" s="622"/>
      <c r="BJ19" s="622"/>
      <c r="BK19" s="622"/>
      <c r="BL19" s="622"/>
      <c r="BM19" s="622"/>
      <c r="BN19" s="623"/>
      <c r="BO19" s="659">
        <v>4.3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54543</v>
      </c>
      <c r="S20" s="622"/>
      <c r="T20" s="622"/>
      <c r="U20" s="622"/>
      <c r="V20" s="622"/>
      <c r="W20" s="622"/>
      <c r="X20" s="622"/>
      <c r="Y20" s="623"/>
      <c r="Z20" s="659">
        <v>0.2</v>
      </c>
      <c r="AA20" s="659"/>
      <c r="AB20" s="659"/>
      <c r="AC20" s="659"/>
      <c r="AD20" s="660">
        <v>54543</v>
      </c>
      <c r="AE20" s="660"/>
      <c r="AF20" s="660"/>
      <c r="AG20" s="660"/>
      <c r="AH20" s="660"/>
      <c r="AI20" s="660"/>
      <c r="AJ20" s="660"/>
      <c r="AK20" s="660"/>
      <c r="AL20" s="624">
        <v>0.4</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316276</v>
      </c>
      <c r="BH20" s="622"/>
      <c r="BI20" s="622"/>
      <c r="BJ20" s="622"/>
      <c r="BK20" s="622"/>
      <c r="BL20" s="622"/>
      <c r="BM20" s="622"/>
      <c r="BN20" s="623"/>
      <c r="BO20" s="659">
        <v>4.3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22802737</v>
      </c>
      <c r="CS20" s="622"/>
      <c r="CT20" s="622"/>
      <c r="CU20" s="622"/>
      <c r="CV20" s="622"/>
      <c r="CW20" s="622"/>
      <c r="CX20" s="622"/>
      <c r="CY20" s="623"/>
      <c r="CZ20" s="659">
        <v>100</v>
      </c>
      <c r="DA20" s="659"/>
      <c r="DB20" s="659"/>
      <c r="DC20" s="659"/>
      <c r="DD20" s="627">
        <v>2304390</v>
      </c>
      <c r="DE20" s="622"/>
      <c r="DF20" s="622"/>
      <c r="DG20" s="622"/>
      <c r="DH20" s="622"/>
      <c r="DI20" s="622"/>
      <c r="DJ20" s="622"/>
      <c r="DK20" s="622"/>
      <c r="DL20" s="622"/>
      <c r="DM20" s="622"/>
      <c r="DN20" s="622"/>
      <c r="DO20" s="622"/>
      <c r="DP20" s="623"/>
      <c r="DQ20" s="627">
        <v>15417795</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4832206</v>
      </c>
      <c r="S21" s="622"/>
      <c r="T21" s="622"/>
      <c r="U21" s="622"/>
      <c r="V21" s="622"/>
      <c r="W21" s="622"/>
      <c r="X21" s="622"/>
      <c r="Y21" s="623"/>
      <c r="Z21" s="659">
        <v>20.2</v>
      </c>
      <c r="AA21" s="659"/>
      <c r="AB21" s="659"/>
      <c r="AC21" s="659"/>
      <c r="AD21" s="660">
        <v>4428998</v>
      </c>
      <c r="AE21" s="660"/>
      <c r="AF21" s="660"/>
      <c r="AG21" s="660"/>
      <c r="AH21" s="660"/>
      <c r="AI21" s="660"/>
      <c r="AJ21" s="660"/>
      <c r="AK21" s="660"/>
      <c r="AL21" s="624">
        <v>33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4428998</v>
      </c>
      <c r="S22" s="622"/>
      <c r="T22" s="622"/>
      <c r="U22" s="622"/>
      <c r="V22" s="622"/>
      <c r="W22" s="622"/>
      <c r="X22" s="622"/>
      <c r="Y22" s="623"/>
      <c r="Z22" s="659">
        <v>18.5</v>
      </c>
      <c r="AA22" s="659"/>
      <c r="AB22" s="659"/>
      <c r="AC22" s="659"/>
      <c r="AD22" s="660">
        <v>4428998</v>
      </c>
      <c r="AE22" s="660"/>
      <c r="AF22" s="660"/>
      <c r="AG22" s="660"/>
      <c r="AH22" s="660"/>
      <c r="AI22" s="660"/>
      <c r="AJ22" s="660"/>
      <c r="AK22" s="660"/>
      <c r="AL22" s="624">
        <v>33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397385</v>
      </c>
      <c r="S23" s="622"/>
      <c r="T23" s="622"/>
      <c r="U23" s="622"/>
      <c r="V23" s="622"/>
      <c r="W23" s="622"/>
      <c r="X23" s="622"/>
      <c r="Y23" s="623"/>
      <c r="Z23" s="659">
        <v>1.7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316276</v>
      </c>
      <c r="BH23" s="622"/>
      <c r="BI23" s="622"/>
      <c r="BJ23" s="622"/>
      <c r="BK23" s="622"/>
      <c r="BL23" s="622"/>
      <c r="BM23" s="622"/>
      <c r="BN23" s="623"/>
      <c r="BO23" s="659">
        <v>4.3</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5823</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12110377</v>
      </c>
      <c r="CS24" s="677"/>
      <c r="CT24" s="677"/>
      <c r="CU24" s="677"/>
      <c r="CV24" s="677"/>
      <c r="CW24" s="677"/>
      <c r="CX24" s="677"/>
      <c r="CY24" s="702"/>
      <c r="CZ24" s="703">
        <v>53.1</v>
      </c>
      <c r="DA24" s="685"/>
      <c r="DB24" s="685"/>
      <c r="DC24" s="705"/>
      <c r="DD24" s="701">
        <v>8284255</v>
      </c>
      <c r="DE24" s="677"/>
      <c r="DF24" s="677"/>
      <c r="DG24" s="677"/>
      <c r="DH24" s="677"/>
      <c r="DI24" s="677"/>
      <c r="DJ24" s="677"/>
      <c r="DK24" s="702"/>
      <c r="DL24" s="701">
        <v>7555049</v>
      </c>
      <c r="DM24" s="677"/>
      <c r="DN24" s="677"/>
      <c r="DO24" s="677"/>
      <c r="DP24" s="677"/>
      <c r="DQ24" s="677"/>
      <c r="DR24" s="677"/>
      <c r="DS24" s="677"/>
      <c r="DT24" s="677"/>
      <c r="DU24" s="677"/>
      <c r="DV24" s="702"/>
      <c r="DW24" s="703">
        <v>55.8</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14101100</v>
      </c>
      <c r="S25" s="622"/>
      <c r="T25" s="622"/>
      <c r="U25" s="622"/>
      <c r="V25" s="622"/>
      <c r="W25" s="622"/>
      <c r="X25" s="622"/>
      <c r="Y25" s="623"/>
      <c r="Z25" s="659">
        <v>58.8</v>
      </c>
      <c r="AA25" s="659"/>
      <c r="AB25" s="659"/>
      <c r="AC25" s="659"/>
      <c r="AD25" s="660">
        <v>13381616</v>
      </c>
      <c r="AE25" s="660"/>
      <c r="AF25" s="660"/>
      <c r="AG25" s="660"/>
      <c r="AH25" s="660"/>
      <c r="AI25" s="660"/>
      <c r="AJ25" s="660"/>
      <c r="AK25" s="660"/>
      <c r="AL25" s="624">
        <v>99.7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4594225</v>
      </c>
      <c r="CS25" s="634"/>
      <c r="CT25" s="634"/>
      <c r="CU25" s="634"/>
      <c r="CV25" s="634"/>
      <c r="CW25" s="634"/>
      <c r="CX25" s="634"/>
      <c r="CY25" s="635"/>
      <c r="CZ25" s="624">
        <v>20.100000000000001</v>
      </c>
      <c r="DA25" s="636"/>
      <c r="DB25" s="636"/>
      <c r="DC25" s="637"/>
      <c r="DD25" s="627">
        <v>4366712</v>
      </c>
      <c r="DE25" s="634"/>
      <c r="DF25" s="634"/>
      <c r="DG25" s="634"/>
      <c r="DH25" s="634"/>
      <c r="DI25" s="634"/>
      <c r="DJ25" s="634"/>
      <c r="DK25" s="635"/>
      <c r="DL25" s="627">
        <v>4146019</v>
      </c>
      <c r="DM25" s="634"/>
      <c r="DN25" s="634"/>
      <c r="DO25" s="634"/>
      <c r="DP25" s="634"/>
      <c r="DQ25" s="634"/>
      <c r="DR25" s="634"/>
      <c r="DS25" s="634"/>
      <c r="DT25" s="634"/>
      <c r="DU25" s="634"/>
      <c r="DV25" s="635"/>
      <c r="DW25" s="624">
        <v>30.6</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4376</v>
      </c>
      <c r="S26" s="622"/>
      <c r="T26" s="622"/>
      <c r="U26" s="622"/>
      <c r="V26" s="622"/>
      <c r="W26" s="622"/>
      <c r="X26" s="622"/>
      <c r="Y26" s="623"/>
      <c r="Z26" s="659">
        <v>0</v>
      </c>
      <c r="AA26" s="659"/>
      <c r="AB26" s="659"/>
      <c r="AC26" s="659"/>
      <c r="AD26" s="660">
        <v>4376</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2710585</v>
      </c>
      <c r="CS26" s="622"/>
      <c r="CT26" s="622"/>
      <c r="CU26" s="622"/>
      <c r="CV26" s="622"/>
      <c r="CW26" s="622"/>
      <c r="CX26" s="622"/>
      <c r="CY26" s="623"/>
      <c r="CZ26" s="624">
        <v>11.9</v>
      </c>
      <c r="DA26" s="636"/>
      <c r="DB26" s="636"/>
      <c r="DC26" s="637"/>
      <c r="DD26" s="627">
        <v>2594271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149367</v>
      </c>
      <c r="S27" s="622"/>
      <c r="T27" s="622"/>
      <c r="U27" s="622"/>
      <c r="V27" s="622"/>
      <c r="W27" s="622"/>
      <c r="X27" s="622"/>
      <c r="Y27" s="623"/>
      <c r="Z27" s="659">
        <v>0.6</v>
      </c>
      <c r="AA27" s="659"/>
      <c r="AB27" s="659"/>
      <c r="AC27" s="659"/>
      <c r="AD27" s="660">
        <v>63</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7393562</v>
      </c>
      <c r="BH27" s="622"/>
      <c r="BI27" s="622"/>
      <c r="BJ27" s="622"/>
      <c r="BK27" s="622"/>
      <c r="BL27" s="622"/>
      <c r="BM27" s="622"/>
      <c r="BN27" s="623"/>
      <c r="BO27" s="659">
        <v>100</v>
      </c>
      <c r="BP27" s="659"/>
      <c r="BQ27" s="659"/>
      <c r="BR27" s="659"/>
      <c r="BS27" s="660">
        <v>65827</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5448861</v>
      </c>
      <c r="CS27" s="634"/>
      <c r="CT27" s="634"/>
      <c r="CU27" s="634"/>
      <c r="CV27" s="634"/>
      <c r="CW27" s="634"/>
      <c r="CX27" s="634"/>
      <c r="CY27" s="635"/>
      <c r="CZ27" s="624">
        <v>23.9</v>
      </c>
      <c r="DA27" s="636"/>
      <c r="DB27" s="636"/>
      <c r="DC27" s="637"/>
      <c r="DD27" s="627">
        <v>1898128</v>
      </c>
      <c r="DE27" s="634"/>
      <c r="DF27" s="634"/>
      <c r="DG27" s="634"/>
      <c r="DH27" s="634"/>
      <c r="DI27" s="634"/>
      <c r="DJ27" s="634"/>
      <c r="DK27" s="635"/>
      <c r="DL27" s="627">
        <v>1389615</v>
      </c>
      <c r="DM27" s="634"/>
      <c r="DN27" s="634"/>
      <c r="DO27" s="634"/>
      <c r="DP27" s="634"/>
      <c r="DQ27" s="634"/>
      <c r="DR27" s="634"/>
      <c r="DS27" s="634"/>
      <c r="DT27" s="634"/>
      <c r="DU27" s="634"/>
      <c r="DV27" s="635"/>
      <c r="DW27" s="624">
        <v>10.3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146544</v>
      </c>
      <c r="S28" s="622"/>
      <c r="T28" s="622"/>
      <c r="U28" s="622"/>
      <c r="V28" s="622"/>
      <c r="W28" s="622"/>
      <c r="X28" s="622"/>
      <c r="Y28" s="623"/>
      <c r="Z28" s="659">
        <v>0.6</v>
      </c>
      <c r="AA28" s="659"/>
      <c r="AB28" s="659"/>
      <c r="AC28" s="659"/>
      <c r="AD28" s="660">
        <v>17226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2067291</v>
      </c>
      <c r="CS28" s="622"/>
      <c r="CT28" s="622"/>
      <c r="CU28" s="622"/>
      <c r="CV28" s="622"/>
      <c r="CW28" s="622"/>
      <c r="CX28" s="622"/>
      <c r="CY28" s="623"/>
      <c r="CZ28" s="624">
        <v>9.1</v>
      </c>
      <c r="DA28" s="636"/>
      <c r="DB28" s="636"/>
      <c r="DC28" s="637"/>
      <c r="DD28" s="627">
        <v>2019415</v>
      </c>
      <c r="DE28" s="622"/>
      <c r="DF28" s="622"/>
      <c r="DG28" s="622"/>
      <c r="DH28" s="622"/>
      <c r="DI28" s="622"/>
      <c r="DJ28" s="622"/>
      <c r="DK28" s="623"/>
      <c r="DL28" s="627">
        <v>2019415</v>
      </c>
      <c r="DM28" s="622"/>
      <c r="DN28" s="622"/>
      <c r="DO28" s="622"/>
      <c r="DP28" s="622"/>
      <c r="DQ28" s="622"/>
      <c r="DR28" s="622"/>
      <c r="DS28" s="622"/>
      <c r="DT28" s="622"/>
      <c r="DU28" s="622"/>
      <c r="DV28" s="623"/>
      <c r="DW28" s="624">
        <v>14.9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32288</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2067291</v>
      </c>
      <c r="CS29" s="634"/>
      <c r="CT29" s="634"/>
      <c r="CU29" s="634"/>
      <c r="CV29" s="634"/>
      <c r="CW29" s="634"/>
      <c r="CX29" s="634"/>
      <c r="CY29" s="635"/>
      <c r="CZ29" s="624">
        <v>9.1</v>
      </c>
      <c r="DA29" s="636"/>
      <c r="DB29" s="636"/>
      <c r="DC29" s="637"/>
      <c r="DD29" s="627">
        <v>2019415</v>
      </c>
      <c r="DE29" s="634"/>
      <c r="DF29" s="634"/>
      <c r="DG29" s="634"/>
      <c r="DH29" s="634"/>
      <c r="DI29" s="634"/>
      <c r="DJ29" s="634"/>
      <c r="DK29" s="635"/>
      <c r="DL29" s="627">
        <v>2019415</v>
      </c>
      <c r="DM29" s="634"/>
      <c r="DN29" s="634"/>
      <c r="DO29" s="634"/>
      <c r="DP29" s="634"/>
      <c r="DQ29" s="634"/>
      <c r="DR29" s="634"/>
      <c r="DS29" s="634"/>
      <c r="DT29" s="634"/>
      <c r="DU29" s="634"/>
      <c r="DV29" s="635"/>
      <c r="DW29" s="624">
        <v>14.9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4351052</v>
      </c>
      <c r="S30" s="622"/>
      <c r="T30" s="622"/>
      <c r="U30" s="622"/>
      <c r="V30" s="622"/>
      <c r="W30" s="622"/>
      <c r="X30" s="622"/>
      <c r="Y30" s="623"/>
      <c r="Z30" s="659">
        <v>18.100000000000001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2022938</v>
      </c>
      <c r="CS30" s="622"/>
      <c r="CT30" s="622"/>
      <c r="CU30" s="622"/>
      <c r="CV30" s="622"/>
      <c r="CW30" s="622"/>
      <c r="CX30" s="622"/>
      <c r="CY30" s="623"/>
      <c r="CZ30" s="624">
        <v>8.9</v>
      </c>
      <c r="DA30" s="636"/>
      <c r="DB30" s="636"/>
      <c r="DC30" s="637"/>
      <c r="DD30" s="627">
        <v>1978186</v>
      </c>
      <c r="DE30" s="622"/>
      <c r="DF30" s="622"/>
      <c r="DG30" s="622"/>
      <c r="DH30" s="622"/>
      <c r="DI30" s="622"/>
      <c r="DJ30" s="622"/>
      <c r="DK30" s="623"/>
      <c r="DL30" s="627">
        <v>1978186</v>
      </c>
      <c r="DM30" s="622"/>
      <c r="DN30" s="622"/>
      <c r="DO30" s="622"/>
      <c r="DP30" s="622"/>
      <c r="DQ30" s="622"/>
      <c r="DR30" s="622"/>
      <c r="DS30" s="622"/>
      <c r="DT30" s="622"/>
      <c r="DU30" s="622"/>
      <c r="DV30" s="623"/>
      <c r="DW30" s="624">
        <v>14.6</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v>
      </c>
      <c r="BH31" s="684"/>
      <c r="BI31" s="684"/>
      <c r="BJ31" s="684"/>
      <c r="BK31" s="684"/>
      <c r="BL31" s="684"/>
      <c r="BM31" s="685">
        <v>97.5</v>
      </c>
      <c r="BN31" s="684"/>
      <c r="BO31" s="684"/>
      <c r="BP31" s="684"/>
      <c r="BQ31" s="686"/>
      <c r="BR31" s="683">
        <v>99.1</v>
      </c>
      <c r="BS31" s="684"/>
      <c r="BT31" s="684"/>
      <c r="BU31" s="684"/>
      <c r="BV31" s="684"/>
      <c r="BW31" s="684"/>
      <c r="BX31" s="685">
        <v>97.6</v>
      </c>
      <c r="BY31" s="684"/>
      <c r="BZ31" s="684"/>
      <c r="CA31" s="684"/>
      <c r="CB31" s="686"/>
      <c r="CD31" s="642"/>
      <c r="CE31" s="643"/>
      <c r="CF31" s="618" t="s">
        <v>300</v>
      </c>
      <c r="CG31" s="619"/>
      <c r="CH31" s="619"/>
      <c r="CI31" s="619"/>
      <c r="CJ31" s="619"/>
      <c r="CK31" s="619"/>
      <c r="CL31" s="619"/>
      <c r="CM31" s="619"/>
      <c r="CN31" s="619"/>
      <c r="CO31" s="619"/>
      <c r="CP31" s="619"/>
      <c r="CQ31" s="620"/>
      <c r="CR31" s="621">
        <v>44353</v>
      </c>
      <c r="CS31" s="634"/>
      <c r="CT31" s="634"/>
      <c r="CU31" s="634"/>
      <c r="CV31" s="634"/>
      <c r="CW31" s="634"/>
      <c r="CX31" s="634"/>
      <c r="CY31" s="635"/>
      <c r="CZ31" s="624">
        <v>0.2</v>
      </c>
      <c r="DA31" s="636"/>
      <c r="DB31" s="636"/>
      <c r="DC31" s="637"/>
      <c r="DD31" s="627">
        <v>41229</v>
      </c>
      <c r="DE31" s="634"/>
      <c r="DF31" s="634"/>
      <c r="DG31" s="634"/>
      <c r="DH31" s="634"/>
      <c r="DI31" s="634"/>
      <c r="DJ31" s="634"/>
      <c r="DK31" s="635"/>
      <c r="DL31" s="627">
        <v>41229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1734826</v>
      </c>
      <c r="S32" s="622"/>
      <c r="T32" s="622"/>
      <c r="U32" s="622"/>
      <c r="V32" s="622"/>
      <c r="W32" s="622"/>
      <c r="X32" s="622"/>
      <c r="Y32" s="623"/>
      <c r="Z32" s="659">
        <v>7.2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99.1</v>
      </c>
      <c r="BH32" s="634"/>
      <c r="BI32" s="634"/>
      <c r="BJ32" s="634"/>
      <c r="BK32" s="634"/>
      <c r="BL32" s="634"/>
      <c r="BM32" s="625">
        <v>98.1</v>
      </c>
      <c r="BN32" s="634"/>
      <c r="BO32" s="634"/>
      <c r="BP32" s="634"/>
      <c r="BQ32" s="657"/>
      <c r="BR32" s="687">
        <v>99.2</v>
      </c>
      <c r="BS32" s="634"/>
      <c r="BT32" s="634"/>
      <c r="BU32" s="634"/>
      <c r="BV32" s="634"/>
      <c r="BW32" s="634"/>
      <c r="BX32" s="625">
        <v>98.1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17609</v>
      </c>
      <c r="S33" s="622"/>
      <c r="T33" s="622"/>
      <c r="U33" s="622"/>
      <c r="V33" s="622"/>
      <c r="W33" s="622"/>
      <c r="X33" s="622"/>
      <c r="Y33" s="623"/>
      <c r="Z33" s="659">
        <v>0.1</v>
      </c>
      <c r="AA33" s="659"/>
      <c r="AB33" s="659"/>
      <c r="AC33" s="659"/>
      <c r="AD33" s="660">
        <v>8608</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98.8</v>
      </c>
      <c r="BH33" s="606"/>
      <c r="BI33" s="606"/>
      <c r="BJ33" s="606"/>
      <c r="BK33" s="606"/>
      <c r="BL33" s="606"/>
      <c r="BM33" s="652">
        <v>96.9</v>
      </c>
      <c r="BN33" s="606"/>
      <c r="BO33" s="606"/>
      <c r="BP33" s="606"/>
      <c r="BQ33" s="669"/>
      <c r="BR33" s="682">
        <v>98.9</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8387970</v>
      </c>
      <c r="CS33" s="634"/>
      <c r="CT33" s="634"/>
      <c r="CU33" s="634"/>
      <c r="CV33" s="634"/>
      <c r="CW33" s="634"/>
      <c r="CX33" s="634"/>
      <c r="CY33" s="635"/>
      <c r="CZ33" s="624">
        <v>36.799999999999997</v>
      </c>
      <c r="DA33" s="636"/>
      <c r="DB33" s="636"/>
      <c r="DC33" s="637"/>
      <c r="DD33" s="627">
        <v>6695827</v>
      </c>
      <c r="DE33" s="634"/>
      <c r="DF33" s="634"/>
      <c r="DG33" s="634"/>
      <c r="DH33" s="634"/>
      <c r="DI33" s="634"/>
      <c r="DJ33" s="634"/>
      <c r="DK33" s="635"/>
      <c r="DL33" s="627">
        <v>5054381</v>
      </c>
      <c r="DM33" s="634"/>
      <c r="DN33" s="634"/>
      <c r="DO33" s="634"/>
      <c r="DP33" s="634"/>
      <c r="DQ33" s="634"/>
      <c r="DR33" s="634"/>
      <c r="DS33" s="634"/>
      <c r="DT33" s="634"/>
      <c r="DU33" s="634"/>
      <c r="DV33" s="635"/>
      <c r="DW33" s="624">
        <v>37.299999999999997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53351</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2964200</v>
      </c>
      <c r="CS34" s="622"/>
      <c r="CT34" s="622"/>
      <c r="CU34" s="622"/>
      <c r="CV34" s="622"/>
      <c r="CW34" s="622"/>
      <c r="CX34" s="622"/>
      <c r="CY34" s="623"/>
      <c r="CZ34" s="624">
        <v>13</v>
      </c>
      <c r="DA34" s="636"/>
      <c r="DB34" s="636"/>
      <c r="DC34" s="637"/>
      <c r="DD34" s="627">
        <v>2169229</v>
      </c>
      <c r="DE34" s="622"/>
      <c r="DF34" s="622"/>
      <c r="DG34" s="622"/>
      <c r="DH34" s="622"/>
      <c r="DI34" s="622"/>
      <c r="DJ34" s="622"/>
      <c r="DK34" s="623"/>
      <c r="DL34" s="627">
        <v>1813680</v>
      </c>
      <c r="DM34" s="622"/>
      <c r="DN34" s="622"/>
      <c r="DO34" s="622"/>
      <c r="DP34" s="622"/>
      <c r="DQ34" s="622"/>
      <c r="DR34" s="622"/>
      <c r="DS34" s="622"/>
      <c r="DT34" s="622"/>
      <c r="DU34" s="622"/>
      <c r="DV34" s="623"/>
      <c r="DW34" s="624">
        <v>13.4</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94306</v>
      </c>
      <c r="S35" s="622"/>
      <c r="T35" s="622"/>
      <c r="U35" s="622"/>
      <c r="V35" s="622"/>
      <c r="W35" s="622"/>
      <c r="X35" s="622"/>
      <c r="Y35" s="623"/>
      <c r="Z35" s="659">
        <v>0.4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552110</v>
      </c>
      <c r="CS35" s="634"/>
      <c r="CT35" s="634"/>
      <c r="CU35" s="634"/>
      <c r="CV35" s="634"/>
      <c r="CW35" s="634"/>
      <c r="CX35" s="634"/>
      <c r="CY35" s="635"/>
      <c r="CZ35" s="624">
        <v>2.4</v>
      </c>
      <c r="DA35" s="636"/>
      <c r="DB35" s="636"/>
      <c r="DC35" s="637"/>
      <c r="DD35" s="627">
        <v>335890</v>
      </c>
      <c r="DE35" s="634"/>
      <c r="DF35" s="634"/>
      <c r="DG35" s="634"/>
      <c r="DH35" s="634"/>
      <c r="DI35" s="634"/>
      <c r="DJ35" s="634"/>
      <c r="DK35" s="635"/>
      <c r="DL35" s="627">
        <v>219266</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1435637</v>
      </c>
      <c r="S36" s="622"/>
      <c r="T36" s="622"/>
      <c r="U36" s="622"/>
      <c r="V36" s="622"/>
      <c r="W36" s="622"/>
      <c r="X36" s="622"/>
      <c r="Y36" s="623"/>
      <c r="Z36" s="659">
        <v>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2972485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28249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2862929</v>
      </c>
      <c r="CS36" s="622"/>
      <c r="CT36" s="622"/>
      <c r="CU36" s="622"/>
      <c r="CV36" s="622"/>
      <c r="CW36" s="622"/>
      <c r="CX36" s="622"/>
      <c r="CY36" s="623"/>
      <c r="CZ36" s="624">
        <v>12.6</v>
      </c>
      <c r="DA36" s="636"/>
      <c r="DB36" s="636"/>
      <c r="DC36" s="637"/>
      <c r="DD36" s="627">
        <v>2581341</v>
      </c>
      <c r="DE36" s="622"/>
      <c r="DF36" s="622"/>
      <c r="DG36" s="622"/>
      <c r="DH36" s="622"/>
      <c r="DI36" s="622"/>
      <c r="DJ36" s="622"/>
      <c r="DK36" s="623"/>
      <c r="DL36" s="627">
        <v>1557501</v>
      </c>
      <c r="DM36" s="622"/>
      <c r="DN36" s="622"/>
      <c r="DO36" s="622"/>
      <c r="DP36" s="622"/>
      <c r="DQ36" s="622"/>
      <c r="DR36" s="622"/>
      <c r="DS36" s="622"/>
      <c r="DT36" s="622"/>
      <c r="DU36" s="622"/>
      <c r="DV36" s="623"/>
      <c r="DW36" s="624">
        <v>11.5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430009</v>
      </c>
      <c r="S37" s="622"/>
      <c r="T37" s="622"/>
      <c r="U37" s="622"/>
      <c r="V37" s="622"/>
      <c r="W37" s="622"/>
      <c r="X37" s="622"/>
      <c r="Y37" s="623"/>
      <c r="Z37" s="659">
        <v>1.8</v>
      </c>
      <c r="AA37" s="659"/>
      <c r="AB37" s="659"/>
      <c r="AC37" s="659"/>
      <c r="AD37" s="660">
        <v>9258</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890000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-8881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604184</v>
      </c>
      <c r="CS37" s="634"/>
      <c r="CT37" s="634"/>
      <c r="CU37" s="634"/>
      <c r="CV37" s="634"/>
      <c r="CW37" s="634"/>
      <c r="CX37" s="634"/>
      <c r="CY37" s="635"/>
      <c r="CZ37" s="624">
        <v>2.6</v>
      </c>
      <c r="DA37" s="636"/>
      <c r="DB37" s="636"/>
      <c r="DC37" s="637"/>
      <c r="DD37" s="627">
        <v>604184</v>
      </c>
      <c r="DE37" s="634"/>
      <c r="DF37" s="634"/>
      <c r="DG37" s="634"/>
      <c r="DH37" s="634"/>
      <c r="DI37" s="634"/>
      <c r="DJ37" s="634"/>
      <c r="DK37" s="635"/>
      <c r="DL37" s="627">
        <v>484523</v>
      </c>
      <c r="DM37" s="634"/>
      <c r="DN37" s="634"/>
      <c r="DO37" s="634"/>
      <c r="DP37" s="634"/>
      <c r="DQ37" s="634"/>
      <c r="DR37" s="634"/>
      <c r="DS37" s="634"/>
      <c r="DT37" s="634"/>
      <c r="DU37" s="634"/>
      <c r="DV37" s="635"/>
      <c r="DW37" s="624">
        <v>3.6</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1429896</v>
      </c>
      <c r="S38" s="622"/>
      <c r="T38" s="622"/>
      <c r="U38" s="622"/>
      <c r="V38" s="622"/>
      <c r="W38" s="622"/>
      <c r="X38" s="622"/>
      <c r="Y38" s="623"/>
      <c r="Z38" s="659">
        <v>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187300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6989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1895185</v>
      </c>
      <c r="CS38" s="622"/>
      <c r="CT38" s="622"/>
      <c r="CU38" s="622"/>
      <c r="CV38" s="622"/>
      <c r="CW38" s="622"/>
      <c r="CX38" s="622"/>
      <c r="CY38" s="623"/>
      <c r="CZ38" s="624">
        <v>8.3000000000000007</v>
      </c>
      <c r="DA38" s="636"/>
      <c r="DB38" s="636"/>
      <c r="DC38" s="637"/>
      <c r="DD38" s="627">
        <v>1507109</v>
      </c>
      <c r="DE38" s="622"/>
      <c r="DF38" s="622"/>
      <c r="DG38" s="622"/>
      <c r="DH38" s="622"/>
      <c r="DI38" s="622"/>
      <c r="DJ38" s="622"/>
      <c r="DK38" s="623"/>
      <c r="DL38" s="627">
        <v>1463934</v>
      </c>
      <c r="DM38" s="622"/>
      <c r="DN38" s="622"/>
      <c r="DO38" s="622"/>
      <c r="DP38" s="622"/>
      <c r="DQ38" s="622"/>
      <c r="DR38" s="622"/>
      <c r="DS38" s="622"/>
      <c r="DT38" s="622"/>
      <c r="DU38" s="622"/>
      <c r="DV38" s="623"/>
      <c r="DW38" s="624">
        <v>10.8</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10667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103066</v>
      </c>
      <c r="CS39" s="634"/>
      <c r="CT39" s="634"/>
      <c r="CU39" s="634"/>
      <c r="CV39" s="634"/>
      <c r="CW39" s="634"/>
      <c r="CX39" s="634"/>
      <c r="CY39" s="635"/>
      <c r="CZ39" s="624">
        <v>0.5</v>
      </c>
      <c r="DA39" s="636"/>
      <c r="DB39" s="636"/>
      <c r="DC39" s="637"/>
      <c r="DD39" s="627">
        <v>102258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119796</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10480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23980361</v>
      </c>
      <c r="S41" s="646"/>
      <c r="T41" s="646"/>
      <c r="U41" s="646"/>
      <c r="V41" s="646"/>
      <c r="W41" s="646"/>
      <c r="X41" s="646"/>
      <c r="Y41" s="649"/>
      <c r="Z41" s="650">
        <v>100</v>
      </c>
      <c r="AA41" s="650"/>
      <c r="AB41" s="650"/>
      <c r="AC41" s="650"/>
      <c r="AD41" s="651">
        <v>13421147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360263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1534922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2304390</v>
      </c>
      <c r="CS42" s="634"/>
      <c r="CT42" s="634"/>
      <c r="CU42" s="634"/>
      <c r="CV42" s="634"/>
      <c r="CW42" s="634"/>
      <c r="CX42" s="634"/>
      <c r="CY42" s="635"/>
      <c r="CZ42" s="624">
        <v>10.1</v>
      </c>
      <c r="DA42" s="636"/>
      <c r="DB42" s="636"/>
      <c r="DC42" s="637"/>
      <c r="DD42" s="627">
        <v>437713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90571</v>
      </c>
      <c r="CS43" s="634"/>
      <c r="CT43" s="634"/>
      <c r="CU43" s="634"/>
      <c r="CV43" s="634"/>
      <c r="CW43" s="634"/>
      <c r="CX43" s="634"/>
      <c r="CY43" s="635"/>
      <c r="CZ43" s="624">
        <v>0.4</v>
      </c>
      <c r="DA43" s="636"/>
      <c r="DB43" s="636"/>
      <c r="DC43" s="637"/>
      <c r="DD43" s="627">
        <v>90571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2304390</v>
      </c>
      <c r="CS44" s="622"/>
      <c r="CT44" s="622"/>
      <c r="CU44" s="622"/>
      <c r="CV44" s="622"/>
      <c r="CW44" s="622"/>
      <c r="CX44" s="622"/>
      <c r="CY44" s="623"/>
      <c r="CZ44" s="624">
        <v>10.1</v>
      </c>
      <c r="DA44" s="625"/>
      <c r="DB44" s="625"/>
      <c r="DC44" s="626"/>
      <c r="DD44" s="627">
        <v>437713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1143004</v>
      </c>
      <c r="CS45" s="634"/>
      <c r="CT45" s="634"/>
      <c r="CU45" s="634"/>
      <c r="CV45" s="634"/>
      <c r="CW45" s="634"/>
      <c r="CX45" s="634"/>
      <c r="CY45" s="635"/>
      <c r="CZ45" s="624">
        <v>5</v>
      </c>
      <c r="DA45" s="636"/>
      <c r="DB45" s="636"/>
      <c r="DC45" s="637"/>
      <c r="DD45" s="627">
        <v>48398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1132733</v>
      </c>
      <c r="CS46" s="622"/>
      <c r="CT46" s="622"/>
      <c r="CU46" s="622"/>
      <c r="CV46" s="622"/>
      <c r="CW46" s="622"/>
      <c r="CX46" s="622"/>
      <c r="CY46" s="623"/>
      <c r="CZ46" s="624">
        <v>5</v>
      </c>
      <c r="DA46" s="625"/>
      <c r="DB46" s="625"/>
      <c r="DC46" s="626"/>
      <c r="DD46" s="627">
        <v>383762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22802737</v>
      </c>
      <c r="CS49" s="606"/>
      <c r="CT49" s="606"/>
      <c r="CU49" s="606"/>
      <c r="CV49" s="606"/>
      <c r="CW49" s="606"/>
      <c r="CX49" s="606"/>
      <c r="CY49" s="607"/>
      <c r="CZ49" s="608">
        <v>100</v>
      </c>
      <c r="DA49" s="609"/>
      <c r="DB49" s="609"/>
      <c r="DC49" s="610"/>
      <c r="DD49" s="611">
        <v>15417795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4+Eu87RTPofONEndM+ill79gHAQU7woc1KelccIUfi3Z2Ucecs4sPrh21WARpGLlypwuoy84Wa4sY7EI0mQfBg==" saltValue="XjTaAI9K92NlUsCw8YOXr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26" sqref="AK26:AO27"/>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24004</v>
      </c>
      <c r="R7" s="1103"/>
      <c r="S7" s="1103"/>
      <c r="T7" s="1103"/>
      <c r="U7" s="1103"/>
      <c r="V7" s="1103">
        <v>22831</v>
      </c>
      <c r="W7" s="1103"/>
      <c r="X7" s="1103"/>
      <c r="Y7" s="1103"/>
      <c r="Z7" s="1103"/>
      <c r="AA7" s="1103">
        <v>1173</v>
      </c>
      <c r="AB7" s="1103"/>
      <c r="AC7" s="1103"/>
      <c r="AD7" s="1103"/>
      <c r="AE7" s="1104"/>
      <c r="AF7" s="1105">
        <v>1047</v>
      </c>
      <c r="AG7" s="1106"/>
      <c r="AH7" s="1106"/>
      <c r="AI7" s="1106"/>
      <c r="AJ7" s="1107"/>
      <c r="AK7" s="1108">
        <v>97</v>
      </c>
      <c r="AL7" s="1109"/>
      <c r="AM7" s="1109"/>
      <c r="AN7" s="1109"/>
      <c r="AO7" s="1109"/>
      <c r="AP7" s="1109">
        <v>16741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557</v>
      </c>
      <c r="BT7" s="1100"/>
      <c r="BU7" s="1100"/>
      <c r="BV7" s="1100"/>
      <c r="BW7" s="1100"/>
      <c r="BX7" s="1100"/>
      <c r="BY7" s="1100"/>
      <c r="BZ7" s="1100"/>
      <c r="CA7" s="1100"/>
      <c r="CB7" s="1100"/>
      <c r="CC7" s="1100"/>
      <c r="CD7" s="1100"/>
      <c r="CE7" s="1100"/>
      <c r="CF7" s="1100"/>
      <c r="CG7" s="1112"/>
      <c r="CH7" s="1096">
        <v>0</v>
      </c>
      <c r="CI7" s="1097"/>
      <c r="CJ7" s="1097"/>
      <c r="CK7" s="1097"/>
      <c r="CL7" s="1098"/>
      <c r="CM7" s="1096">
        <v>169</v>
      </c>
      <c r="CN7" s="1097"/>
      <c r="CO7" s="1097"/>
      <c r="CP7" s="1097"/>
      <c r="CQ7" s="1098"/>
      <c r="CR7" s="1096">
        <v>5</v>
      </c>
      <c r="CS7" s="1097"/>
      <c r="CT7" s="1097"/>
      <c r="CU7" s="1097"/>
      <c r="CV7" s="1098"/>
      <c r="CW7" s="1096" t="s">
        <v>550</v>
      </c>
      <c r="CX7" s="1097"/>
      <c r="CY7" s="1097"/>
      <c r="CZ7" s="1097"/>
      <c r="DA7" s="1098"/>
      <c r="DB7" s="1096" t="s">
        <v>550</v>
      </c>
      <c r="DC7" s="1097"/>
      <c r="DD7" s="1097"/>
      <c r="DE7" s="1097"/>
      <c r="DF7" s="1098"/>
      <c r="DG7" s="1096" t="s">
        <v>550</v>
      </c>
      <c r="DH7" s="1097"/>
      <c r="DI7" s="1097"/>
      <c r="DJ7" s="1097"/>
      <c r="DK7" s="1098"/>
      <c r="DL7" s="1096" t="s">
        <v>550</v>
      </c>
      <c r="DM7" s="1097"/>
      <c r="DN7" s="1097"/>
      <c r="DO7" s="1097"/>
      <c r="DP7" s="1098"/>
      <c r="DQ7" s="1096" t="s">
        <v>550</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11</v>
      </c>
      <c r="R8" s="1039"/>
      <c r="S8" s="1039"/>
      <c r="T8" s="1039"/>
      <c r="U8" s="1039"/>
      <c r="V8" s="1039">
        <v>7</v>
      </c>
      <c r="W8" s="1039"/>
      <c r="X8" s="1039"/>
      <c r="Y8" s="1039"/>
      <c r="Z8" s="1039"/>
      <c r="AA8" s="1039">
        <v>4</v>
      </c>
      <c r="AB8" s="1039"/>
      <c r="AC8" s="1039"/>
      <c r="AD8" s="1039"/>
      <c r="AE8" s="1040"/>
      <c r="AF8" s="1035">
        <v>4</v>
      </c>
      <c r="AG8" s="1036"/>
      <c r="AH8" s="1036"/>
      <c r="AI8" s="1036"/>
      <c r="AJ8" s="1037"/>
      <c r="AK8" s="1080" t="s">
        <v>550</v>
      </c>
      <c r="AL8" s="1081"/>
      <c r="AM8" s="1081"/>
      <c r="AN8" s="1081"/>
      <c r="AO8" s="1081"/>
      <c r="AP8" s="1081" t="s">
        <v>550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1</v>
      </c>
      <c r="R9" s="1039"/>
      <c r="S9" s="1039"/>
      <c r="T9" s="1039"/>
      <c r="U9" s="1039"/>
      <c r="V9" s="1039">
        <v>0</v>
      </c>
      <c r="W9" s="1039"/>
      <c r="X9" s="1039"/>
      <c r="Y9" s="1039"/>
      <c r="Z9" s="1039"/>
      <c r="AA9" s="1039">
        <v>1</v>
      </c>
      <c r="AB9" s="1039"/>
      <c r="AC9" s="1039"/>
      <c r="AD9" s="1039"/>
      <c r="AE9" s="1040"/>
      <c r="AF9" s="1035">
        <v>1</v>
      </c>
      <c r="AG9" s="1036"/>
      <c r="AH9" s="1036"/>
      <c r="AI9" s="1036"/>
      <c r="AJ9" s="1037"/>
      <c r="AK9" s="1080" t="s">
        <v>550</v>
      </c>
      <c r="AL9" s="1081"/>
      <c r="AM9" s="1081"/>
      <c r="AN9" s="1081"/>
      <c r="AO9" s="1081"/>
      <c r="AP9" s="1081" t="s">
        <v>550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23980</v>
      </c>
      <c r="R23" s="1061"/>
      <c r="S23" s="1061"/>
      <c r="T23" s="1061"/>
      <c r="U23" s="1061"/>
      <c r="V23" s="1061">
        <v>22803</v>
      </c>
      <c r="W23" s="1061"/>
      <c r="X23" s="1061"/>
      <c r="Y23" s="1061"/>
      <c r="Z23" s="1061"/>
      <c r="AA23" s="1061">
        <v>1178</v>
      </c>
      <c r="AB23" s="1061"/>
      <c r="AC23" s="1061"/>
      <c r="AD23" s="1061"/>
      <c r="AE23" s="1068"/>
      <c r="AF23" s="1069">
        <v>1051</v>
      </c>
      <c r="AG23" s="1061"/>
      <c r="AH23" s="1061"/>
      <c r="AI23" s="1061"/>
      <c r="AJ23" s="1070"/>
      <c r="AK23" s="1071"/>
      <c r="AL23" s="1072"/>
      <c r="AM23" s="1072"/>
      <c r="AN23" s="1072"/>
      <c r="AO23" s="1072"/>
      <c r="AP23" s="1061">
        <v>16741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5351</v>
      </c>
      <c r="R28" s="1051"/>
      <c r="S28" s="1051"/>
      <c r="T28" s="1051"/>
      <c r="U28" s="1051"/>
      <c r="V28" s="1051">
        <v>5323</v>
      </c>
      <c r="W28" s="1051"/>
      <c r="X28" s="1051"/>
      <c r="Y28" s="1051"/>
      <c r="Z28" s="1051"/>
      <c r="AA28" s="1051">
        <v>28</v>
      </c>
      <c r="AB28" s="1051"/>
      <c r="AC28" s="1051"/>
      <c r="AD28" s="1051"/>
      <c r="AE28" s="1052"/>
      <c r="AF28" s="1053">
        <v>28</v>
      </c>
      <c r="AG28" s="1051"/>
      <c r="AH28" s="1051"/>
      <c r="AI28" s="1051"/>
      <c r="AJ28" s="1054"/>
      <c r="AK28" s="1042">
        <v>510</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4912</v>
      </c>
      <c r="R29" s="1039"/>
      <c r="S29" s="1039"/>
      <c r="T29" s="1039"/>
      <c r="U29" s="1039"/>
      <c r="V29" s="1039">
        <v>4777</v>
      </c>
      <c r="W29" s="1039"/>
      <c r="X29" s="1039"/>
      <c r="Y29" s="1039"/>
      <c r="Z29" s="1039"/>
      <c r="AA29" s="1039">
        <v>135</v>
      </c>
      <c r="AB29" s="1039"/>
      <c r="AC29" s="1039"/>
      <c r="AD29" s="1039"/>
      <c r="AE29" s="1040"/>
      <c r="AF29" s="1035">
        <v>135</v>
      </c>
      <c r="AG29" s="1036"/>
      <c r="AH29" s="1036"/>
      <c r="AI29" s="1036"/>
      <c r="AJ29" s="1037"/>
      <c r="AK29" s="980">
        <v>719</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834</v>
      </c>
      <c r="R30" s="1039"/>
      <c r="S30" s="1039"/>
      <c r="T30" s="1039"/>
      <c r="U30" s="1039"/>
      <c r="V30" s="1039">
        <v>832</v>
      </c>
      <c r="W30" s="1039"/>
      <c r="X30" s="1039"/>
      <c r="Y30" s="1039"/>
      <c r="Z30" s="1039"/>
      <c r="AA30" s="1039">
        <v>3</v>
      </c>
      <c r="AB30" s="1039"/>
      <c r="AC30" s="1039"/>
      <c r="AD30" s="1039"/>
      <c r="AE30" s="1040"/>
      <c r="AF30" s="1035">
        <v>3</v>
      </c>
      <c r="AG30" s="1036"/>
      <c r="AH30" s="1036"/>
      <c r="AI30" s="1036"/>
      <c r="AJ30" s="1037"/>
      <c r="AK30" s="980">
        <v>156</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1153</v>
      </c>
      <c r="R31" s="1039"/>
      <c r="S31" s="1039"/>
      <c r="T31" s="1039"/>
      <c r="U31" s="1039"/>
      <c r="V31" s="1039">
        <v>1079</v>
      </c>
      <c r="W31" s="1039"/>
      <c r="X31" s="1039"/>
      <c r="Y31" s="1039"/>
      <c r="Z31" s="1039"/>
      <c r="AA31" s="1039">
        <v>74</v>
      </c>
      <c r="AB31" s="1039"/>
      <c r="AC31" s="1039"/>
      <c r="AD31" s="1039"/>
      <c r="AE31" s="1040"/>
      <c r="AF31" s="1035">
        <v>2563</v>
      </c>
      <c r="AG31" s="1036"/>
      <c r="AH31" s="1036"/>
      <c r="AI31" s="1036"/>
      <c r="AJ31" s="1037"/>
      <c r="AK31" s="980" t="s">
        <v>550</v>
      </c>
      <c r="AL31" s="971"/>
      <c r="AM31" s="971"/>
      <c r="AN31" s="971"/>
      <c r="AO31" s="971"/>
      <c r="AP31" s="971">
        <v>5818</v>
      </c>
      <c r="AQ31" s="971"/>
      <c r="AR31" s="971"/>
      <c r="AS31" s="971"/>
      <c r="AT31" s="971"/>
      <c r="AU31" s="971" t="s">
        <v>550</v>
      </c>
      <c r="AV31" s="971"/>
      <c r="AW31" s="971"/>
      <c r="AX31" s="971"/>
      <c r="AY31" s="971"/>
      <c r="AZ31" s="1041" t="s">
        <v>550</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1662</v>
      </c>
      <c r="R32" s="1039"/>
      <c r="S32" s="1039"/>
      <c r="T32" s="1039"/>
      <c r="U32" s="1039"/>
      <c r="V32" s="1039">
        <v>1584</v>
      </c>
      <c r="W32" s="1039"/>
      <c r="X32" s="1039"/>
      <c r="Y32" s="1039"/>
      <c r="Z32" s="1039"/>
      <c r="AA32" s="1039">
        <v>78</v>
      </c>
      <c r="AB32" s="1039"/>
      <c r="AC32" s="1039"/>
      <c r="AD32" s="1039"/>
      <c r="AE32" s="1040"/>
      <c r="AF32" s="1035">
        <v>631</v>
      </c>
      <c r="AG32" s="1036"/>
      <c r="AH32" s="1036"/>
      <c r="AI32" s="1036"/>
      <c r="AJ32" s="1037"/>
      <c r="AK32" s="980">
        <v>653</v>
      </c>
      <c r="AL32" s="971"/>
      <c r="AM32" s="971"/>
      <c r="AN32" s="971"/>
      <c r="AO32" s="971"/>
      <c r="AP32" s="971">
        <v>13677</v>
      </c>
      <c r="AQ32" s="971"/>
      <c r="AR32" s="971"/>
      <c r="AS32" s="971"/>
      <c r="AT32" s="971"/>
      <c r="AU32" s="971">
        <v>9533</v>
      </c>
      <c r="AV32" s="971"/>
      <c r="AW32" s="971"/>
      <c r="AX32" s="971"/>
      <c r="AY32" s="971"/>
      <c r="AZ32" s="1041" t="s">
        <v>550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3360</v>
      </c>
      <c r="AG63" s="959"/>
      <c r="AH63" s="959"/>
      <c r="AI63" s="959"/>
      <c r="AJ63" s="1022"/>
      <c r="AK63" s="1023"/>
      <c r="AL63" s="963"/>
      <c r="AM63" s="963"/>
      <c r="AN63" s="963"/>
      <c r="AO63" s="963"/>
      <c r="AP63" s="959">
        <v>19495</v>
      </c>
      <c r="AQ63" s="959"/>
      <c r="AR63" s="959"/>
      <c r="AS63" s="959"/>
      <c r="AT63" s="959"/>
      <c r="AU63" s="959">
        <v>9533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551</v>
      </c>
      <c r="C68" s="986"/>
      <c r="D68" s="986"/>
      <c r="E68" s="986"/>
      <c r="F68" s="986"/>
      <c r="G68" s="986"/>
      <c r="H68" s="986"/>
      <c r="I68" s="986"/>
      <c r="J68" s="986"/>
      <c r="K68" s="986"/>
      <c r="L68" s="986"/>
      <c r="M68" s="986"/>
      <c r="N68" s="986"/>
      <c r="O68" s="986"/>
      <c r="P68" s="987"/>
      <c r="Q68" s="988">
        <v>1440</v>
      </c>
      <c r="R68" s="982"/>
      <c r="S68" s="982"/>
      <c r="T68" s="982"/>
      <c r="U68" s="982"/>
      <c r="V68" s="982">
        <v>1433</v>
      </c>
      <c r="W68" s="982"/>
      <c r="X68" s="982"/>
      <c r="Y68" s="982"/>
      <c r="Z68" s="982"/>
      <c r="AA68" s="982">
        <v>7</v>
      </c>
      <c r="AB68" s="982"/>
      <c r="AC68" s="982"/>
      <c r="AD68" s="982"/>
      <c r="AE68" s="982"/>
      <c r="AF68" s="982">
        <v>7</v>
      </c>
      <c r="AG68" s="982"/>
      <c r="AH68" s="982"/>
      <c r="AI68" s="982"/>
      <c r="AJ68" s="982"/>
      <c r="AK68" s="982" t="s">
        <v>550</v>
      </c>
      <c r="AL68" s="982"/>
      <c r="AM68" s="982"/>
      <c r="AN68" s="982"/>
      <c r="AO68" s="982"/>
      <c r="AP68" s="982" t="s">
        <v>550</v>
      </c>
      <c r="AQ68" s="982"/>
      <c r="AR68" s="982"/>
      <c r="AS68" s="982"/>
      <c r="AT68" s="982"/>
      <c r="AU68" s="982" t="s">
        <v>550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552</v>
      </c>
      <c r="C69" s="975"/>
      <c r="D69" s="975"/>
      <c r="E69" s="975"/>
      <c r="F69" s="975"/>
      <c r="G69" s="975"/>
      <c r="H69" s="975"/>
      <c r="I69" s="975"/>
      <c r="J69" s="975"/>
      <c r="K69" s="975"/>
      <c r="L69" s="975"/>
      <c r="M69" s="975"/>
      <c r="N69" s="975"/>
      <c r="O69" s="975"/>
      <c r="P69" s="976"/>
      <c r="Q69" s="977">
        <v>388762</v>
      </c>
      <c r="R69" s="971"/>
      <c r="S69" s="971"/>
      <c r="T69" s="971"/>
      <c r="U69" s="971"/>
      <c r="V69" s="971">
        <v>379528</v>
      </c>
      <c r="W69" s="971"/>
      <c r="X69" s="971"/>
      <c r="Y69" s="971"/>
      <c r="Z69" s="971"/>
      <c r="AA69" s="971">
        <v>9234</v>
      </c>
      <c r="AB69" s="971"/>
      <c r="AC69" s="971"/>
      <c r="AD69" s="971"/>
      <c r="AE69" s="971"/>
      <c r="AF69" s="971">
        <v>8886</v>
      </c>
      <c r="AG69" s="971"/>
      <c r="AH69" s="971"/>
      <c r="AI69" s="971"/>
      <c r="AJ69" s="971"/>
      <c r="AK69" s="971">
        <v>3256</v>
      </c>
      <c r="AL69" s="971"/>
      <c r="AM69" s="971"/>
      <c r="AN69" s="971"/>
      <c r="AO69" s="971"/>
      <c r="AP69" s="971" t="s">
        <v>550</v>
      </c>
      <c r="AQ69" s="971"/>
      <c r="AR69" s="971"/>
      <c r="AS69" s="971"/>
      <c r="AT69" s="971"/>
      <c r="AU69" s="971" t="s">
        <v>550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v>1441</v>
      </c>
      <c r="R70" s="971"/>
      <c r="S70" s="971"/>
      <c r="T70" s="971"/>
      <c r="U70" s="971"/>
      <c r="V70" s="971">
        <v>1210</v>
      </c>
      <c r="W70" s="971"/>
      <c r="X70" s="971"/>
      <c r="Y70" s="971"/>
      <c r="Z70" s="971"/>
      <c r="AA70" s="971">
        <v>231</v>
      </c>
      <c r="AB70" s="971"/>
      <c r="AC70" s="971"/>
      <c r="AD70" s="971"/>
      <c r="AE70" s="971"/>
      <c r="AF70" s="971">
        <v>231</v>
      </c>
      <c r="AG70" s="971"/>
      <c r="AH70" s="971"/>
      <c r="AI70" s="971"/>
      <c r="AJ70" s="971"/>
      <c r="AK70" s="971" t="s">
        <v>550</v>
      </c>
      <c r="AL70" s="971"/>
      <c r="AM70" s="971"/>
      <c r="AN70" s="971"/>
      <c r="AO70" s="971"/>
      <c r="AP70" s="971">
        <v>44</v>
      </c>
      <c r="AQ70" s="971"/>
      <c r="AR70" s="971"/>
      <c r="AS70" s="971"/>
      <c r="AT70" s="971"/>
      <c r="AU70" s="971">
        <v>44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554</v>
      </c>
      <c r="C71" s="975"/>
      <c r="D71" s="975"/>
      <c r="E71" s="975"/>
      <c r="F71" s="975"/>
      <c r="G71" s="975"/>
      <c r="H71" s="975"/>
      <c r="I71" s="975"/>
      <c r="J71" s="975"/>
      <c r="K71" s="975"/>
      <c r="L71" s="975"/>
      <c r="M71" s="975"/>
      <c r="N71" s="975"/>
      <c r="O71" s="975"/>
      <c r="P71" s="976"/>
      <c r="Q71" s="977">
        <v>14983</v>
      </c>
      <c r="R71" s="971"/>
      <c r="S71" s="971"/>
      <c r="T71" s="971"/>
      <c r="U71" s="971"/>
      <c r="V71" s="971">
        <v>14962</v>
      </c>
      <c r="W71" s="971"/>
      <c r="X71" s="971"/>
      <c r="Y71" s="971"/>
      <c r="Z71" s="971"/>
      <c r="AA71" s="971">
        <v>20</v>
      </c>
      <c r="AB71" s="971"/>
      <c r="AC71" s="971"/>
      <c r="AD71" s="971"/>
      <c r="AE71" s="971"/>
      <c r="AF71" s="971">
        <v>20</v>
      </c>
      <c r="AG71" s="971"/>
      <c r="AH71" s="971"/>
      <c r="AI71" s="971"/>
      <c r="AJ71" s="971"/>
      <c r="AK71" s="971">
        <v>196</v>
      </c>
      <c r="AL71" s="971"/>
      <c r="AM71" s="971"/>
      <c r="AN71" s="971"/>
      <c r="AO71" s="971"/>
      <c r="AP71" s="971" t="s">
        <v>550</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555</v>
      </c>
      <c r="C72" s="975"/>
      <c r="D72" s="975"/>
      <c r="E72" s="975"/>
      <c r="F72" s="975"/>
      <c r="G72" s="975"/>
      <c r="H72" s="975"/>
      <c r="I72" s="975"/>
      <c r="J72" s="975"/>
      <c r="K72" s="975"/>
      <c r="L72" s="975"/>
      <c r="M72" s="975"/>
      <c r="N72" s="975"/>
      <c r="O72" s="975"/>
      <c r="P72" s="976"/>
      <c r="Q72" s="977">
        <v>85</v>
      </c>
      <c r="R72" s="971"/>
      <c r="S72" s="971"/>
      <c r="T72" s="971"/>
      <c r="U72" s="971"/>
      <c r="V72" s="971">
        <v>85</v>
      </c>
      <c r="W72" s="971"/>
      <c r="X72" s="971"/>
      <c r="Y72" s="971"/>
      <c r="Z72" s="971"/>
      <c r="AA72" s="971">
        <v>1</v>
      </c>
      <c r="AB72" s="971"/>
      <c r="AC72" s="971"/>
      <c r="AD72" s="971"/>
      <c r="AE72" s="971"/>
      <c r="AF72" s="971">
        <v>1</v>
      </c>
      <c r="AG72" s="971"/>
      <c r="AH72" s="971"/>
      <c r="AI72" s="971"/>
      <c r="AJ72" s="971"/>
      <c r="AK72" s="971">
        <v>12</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556</v>
      </c>
      <c r="C73" s="975"/>
      <c r="D73" s="975"/>
      <c r="E73" s="975"/>
      <c r="F73" s="975"/>
      <c r="G73" s="975"/>
      <c r="H73" s="975"/>
      <c r="I73" s="975"/>
      <c r="J73" s="975"/>
      <c r="K73" s="975"/>
      <c r="L73" s="975"/>
      <c r="M73" s="975"/>
      <c r="N73" s="975"/>
      <c r="O73" s="975"/>
      <c r="P73" s="976"/>
      <c r="Q73" s="977">
        <v>452</v>
      </c>
      <c r="R73" s="971"/>
      <c r="S73" s="971"/>
      <c r="T73" s="971"/>
      <c r="U73" s="971"/>
      <c r="V73" s="971">
        <v>233</v>
      </c>
      <c r="W73" s="971"/>
      <c r="X73" s="971"/>
      <c r="Y73" s="971"/>
      <c r="Z73" s="971"/>
      <c r="AA73" s="971">
        <v>220</v>
      </c>
      <c r="AB73" s="971"/>
      <c r="AC73" s="971"/>
      <c r="AD73" s="971"/>
      <c r="AE73" s="971"/>
      <c r="AF73" s="971">
        <v>220</v>
      </c>
      <c r="AG73" s="971"/>
      <c r="AH73" s="971"/>
      <c r="AI73" s="971"/>
      <c r="AJ73" s="971"/>
      <c r="AK73" s="971" t="s">
        <v>550</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9363</v>
      </c>
      <c r="AG88" s="959"/>
      <c r="AH88" s="959"/>
      <c r="AI88" s="959"/>
      <c r="AJ88" s="959"/>
      <c r="AK88" s="963"/>
      <c r="AL88" s="963"/>
      <c r="AM88" s="963"/>
      <c r="AN88" s="963"/>
      <c r="AO88" s="963"/>
      <c r="AP88" s="959">
        <v>44</v>
      </c>
      <c r="AQ88" s="959"/>
      <c r="AR88" s="959"/>
      <c r="AS88" s="959"/>
      <c r="AT88" s="959"/>
      <c r="AU88" s="959">
        <v>44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550</v>
      </c>
      <c r="CX102" s="953"/>
      <c r="CY102" s="953"/>
      <c r="CZ102" s="953"/>
      <c r="DA102" s="954"/>
      <c r="DB102" s="952" t="s">
        <v>550</v>
      </c>
      <c r="DC102" s="953"/>
      <c r="DD102" s="953"/>
      <c r="DE102" s="953"/>
      <c r="DF102" s="954"/>
      <c r="DG102" s="952" t="s">
        <v>550</v>
      </c>
      <c r="DH102" s="953"/>
      <c r="DI102" s="953"/>
      <c r="DJ102" s="953"/>
      <c r="DK102" s="954"/>
      <c r="DL102" s="952" t="s">
        <v>550</v>
      </c>
      <c r="DM102" s="953"/>
      <c r="DN102" s="953"/>
      <c r="DO102" s="953"/>
      <c r="DP102" s="954"/>
      <c r="DQ102" s="952" t="s">
        <v>550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2032565</v>
      </c>
      <c r="AB110" s="889"/>
      <c r="AC110" s="889"/>
      <c r="AD110" s="889"/>
      <c r="AE110" s="890"/>
      <c r="AF110" s="891">
        <v>2084455</v>
      </c>
      <c r="AG110" s="889"/>
      <c r="AH110" s="889"/>
      <c r="AI110" s="889"/>
      <c r="AJ110" s="890"/>
      <c r="AK110" s="891">
        <v>2067291</v>
      </c>
      <c r="AL110" s="889"/>
      <c r="AM110" s="889"/>
      <c r="AN110" s="889"/>
      <c r="AO110" s="890"/>
      <c r="AP110" s="892">
        <v>18</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18044079</v>
      </c>
      <c r="BR110" s="842"/>
      <c r="BS110" s="842"/>
      <c r="BT110" s="842"/>
      <c r="BU110" s="842"/>
      <c r="BV110" s="842">
        <v>17333862</v>
      </c>
      <c r="BW110" s="842"/>
      <c r="BX110" s="842"/>
      <c r="BY110" s="842"/>
      <c r="BZ110" s="842"/>
      <c r="CA110" s="842">
        <v>16740820</v>
      </c>
      <c r="CB110" s="842"/>
      <c r="CC110" s="842"/>
      <c r="CD110" s="842"/>
      <c r="CE110" s="842"/>
      <c r="CF110" s="866">
        <v>145.69999999999999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79909</v>
      </c>
      <c r="BR111" s="817"/>
      <c r="BS111" s="817"/>
      <c r="BT111" s="817"/>
      <c r="BU111" s="817"/>
      <c r="BV111" s="817">
        <v>43174</v>
      </c>
      <c r="BW111" s="817"/>
      <c r="BX111" s="817"/>
      <c r="BY111" s="817"/>
      <c r="BZ111" s="817"/>
      <c r="CA111" s="817">
        <v>28773</v>
      </c>
      <c r="CB111" s="817"/>
      <c r="CC111" s="817"/>
      <c r="CD111" s="817"/>
      <c r="CE111" s="817"/>
      <c r="CF111" s="875">
        <v>0.3</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10964576</v>
      </c>
      <c r="BR112" s="817"/>
      <c r="BS112" s="817"/>
      <c r="BT112" s="817"/>
      <c r="BU112" s="817"/>
      <c r="BV112" s="817">
        <v>9911200</v>
      </c>
      <c r="BW112" s="817"/>
      <c r="BX112" s="817"/>
      <c r="BY112" s="817"/>
      <c r="BZ112" s="817"/>
      <c r="CA112" s="817">
        <v>9532725</v>
      </c>
      <c r="CB112" s="817"/>
      <c r="CC112" s="817"/>
      <c r="CD112" s="817"/>
      <c r="CE112" s="817"/>
      <c r="CF112" s="875">
        <v>83</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705439</v>
      </c>
      <c r="AB113" s="919"/>
      <c r="AC113" s="919"/>
      <c r="AD113" s="919"/>
      <c r="AE113" s="920"/>
      <c r="AF113" s="921">
        <v>728771</v>
      </c>
      <c r="AG113" s="919"/>
      <c r="AH113" s="919"/>
      <c r="AI113" s="919"/>
      <c r="AJ113" s="920"/>
      <c r="AK113" s="921">
        <v>725021</v>
      </c>
      <c r="AL113" s="919"/>
      <c r="AM113" s="919"/>
      <c r="AN113" s="919"/>
      <c r="AO113" s="920"/>
      <c r="AP113" s="922">
        <v>6.3</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62728</v>
      </c>
      <c r="BR113" s="817"/>
      <c r="BS113" s="817"/>
      <c r="BT113" s="817"/>
      <c r="BU113" s="817"/>
      <c r="BV113" s="817">
        <v>53380</v>
      </c>
      <c r="BW113" s="817"/>
      <c r="BX113" s="817"/>
      <c r="BY113" s="817"/>
      <c r="BZ113" s="817"/>
      <c r="CA113" s="817">
        <v>44031</v>
      </c>
      <c r="CB113" s="817"/>
      <c r="CC113" s="817"/>
      <c r="CD113" s="817"/>
      <c r="CE113" s="817"/>
      <c r="CF113" s="875">
        <v>0.4</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2824501</v>
      </c>
      <c r="BR114" s="817"/>
      <c r="BS114" s="817"/>
      <c r="BT114" s="817"/>
      <c r="BU114" s="817"/>
      <c r="BV114" s="817">
        <v>2774575</v>
      </c>
      <c r="BW114" s="817"/>
      <c r="BX114" s="817"/>
      <c r="BY114" s="817"/>
      <c r="BZ114" s="817"/>
      <c r="CA114" s="817">
        <v>2806797</v>
      </c>
      <c r="CB114" s="817"/>
      <c r="CC114" s="817"/>
      <c r="CD114" s="817"/>
      <c r="CE114" s="817"/>
      <c r="CF114" s="875">
        <v>24.4</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79909</v>
      </c>
      <c r="DH115" s="780"/>
      <c r="DI115" s="780"/>
      <c r="DJ115" s="780"/>
      <c r="DK115" s="781"/>
      <c r="DL115" s="782">
        <v>43174</v>
      </c>
      <c r="DM115" s="780"/>
      <c r="DN115" s="780"/>
      <c r="DO115" s="780"/>
      <c r="DP115" s="781"/>
      <c r="DQ115" s="782">
        <v>28773</v>
      </c>
      <c r="DR115" s="780"/>
      <c r="DS115" s="780"/>
      <c r="DT115" s="780"/>
      <c r="DU115" s="781"/>
      <c r="DV115" s="824">
        <v>0.3</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2738004</v>
      </c>
      <c r="AB117" s="903"/>
      <c r="AC117" s="903"/>
      <c r="AD117" s="903"/>
      <c r="AE117" s="904"/>
      <c r="AF117" s="905">
        <v>2813226</v>
      </c>
      <c r="AG117" s="903"/>
      <c r="AH117" s="903"/>
      <c r="AI117" s="903"/>
      <c r="AJ117" s="904"/>
      <c r="AK117" s="905">
        <v>2792312</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31975793</v>
      </c>
      <c r="BR119" s="845"/>
      <c r="BS119" s="845"/>
      <c r="BT119" s="845"/>
      <c r="BU119" s="845"/>
      <c r="BV119" s="845">
        <v>30116191</v>
      </c>
      <c r="BW119" s="845"/>
      <c r="BX119" s="845"/>
      <c r="BY119" s="845"/>
      <c r="BZ119" s="845"/>
      <c r="CA119" s="845">
        <v>29153146</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7689902</v>
      </c>
      <c r="BR120" s="842"/>
      <c r="BS120" s="842"/>
      <c r="BT120" s="842"/>
      <c r="BU120" s="842"/>
      <c r="BV120" s="842">
        <v>8240381</v>
      </c>
      <c r="BW120" s="842"/>
      <c r="BX120" s="842"/>
      <c r="BY120" s="842"/>
      <c r="BZ120" s="842"/>
      <c r="CA120" s="842">
        <v>8191179</v>
      </c>
      <c r="CB120" s="842"/>
      <c r="CC120" s="842"/>
      <c r="CD120" s="842"/>
      <c r="CE120" s="842"/>
      <c r="CF120" s="866">
        <v>71.3</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10964576</v>
      </c>
      <c r="DH120" s="842"/>
      <c r="DI120" s="842"/>
      <c r="DJ120" s="842"/>
      <c r="DK120" s="842"/>
      <c r="DL120" s="842">
        <v>9911200</v>
      </c>
      <c r="DM120" s="842"/>
      <c r="DN120" s="842"/>
      <c r="DO120" s="842"/>
      <c r="DP120" s="842"/>
      <c r="DQ120" s="842">
        <v>9532725</v>
      </c>
      <c r="DR120" s="842"/>
      <c r="DS120" s="842"/>
      <c r="DT120" s="842"/>
      <c r="DU120" s="842"/>
      <c r="DV120" s="843">
        <v>83</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3683153</v>
      </c>
      <c r="BR121" s="817"/>
      <c r="BS121" s="817"/>
      <c r="BT121" s="817"/>
      <c r="BU121" s="817"/>
      <c r="BV121" s="817">
        <v>3703587</v>
      </c>
      <c r="BW121" s="817"/>
      <c r="BX121" s="817"/>
      <c r="BY121" s="817"/>
      <c r="BZ121" s="817"/>
      <c r="CA121" s="817">
        <v>3873481</v>
      </c>
      <c r="CB121" s="817"/>
      <c r="CC121" s="817"/>
      <c r="CD121" s="817"/>
      <c r="CE121" s="817"/>
      <c r="CF121" s="875">
        <v>33.700000000000003</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21620338</v>
      </c>
      <c r="BR122" s="845"/>
      <c r="BS122" s="845"/>
      <c r="BT122" s="845"/>
      <c r="BU122" s="845"/>
      <c r="BV122" s="845">
        <v>21132668</v>
      </c>
      <c r="BW122" s="845"/>
      <c r="BX122" s="845"/>
      <c r="BY122" s="845"/>
      <c r="BZ122" s="845"/>
      <c r="CA122" s="845">
        <v>20387489</v>
      </c>
      <c r="CB122" s="845"/>
      <c r="CC122" s="845"/>
      <c r="CD122" s="845"/>
      <c r="CE122" s="845"/>
      <c r="CF122" s="846">
        <v>177.4</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32993393</v>
      </c>
      <c r="BR123" s="833"/>
      <c r="BS123" s="833"/>
      <c r="BT123" s="833"/>
      <c r="BU123" s="833"/>
      <c r="BV123" s="833">
        <v>33076636</v>
      </c>
      <c r="BW123" s="833"/>
      <c r="BX123" s="833"/>
      <c r="BY123" s="833"/>
      <c r="BZ123" s="833"/>
      <c r="CA123" s="833">
        <v>32452149</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360096</v>
      </c>
      <c r="AB128" s="801"/>
      <c r="AC128" s="801"/>
      <c r="AD128" s="801"/>
      <c r="AE128" s="802"/>
      <c r="AF128" s="803">
        <v>360557</v>
      </c>
      <c r="AG128" s="801"/>
      <c r="AH128" s="801"/>
      <c r="AI128" s="801"/>
      <c r="AJ128" s="802"/>
      <c r="AK128" s="803">
        <v>358387</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12.91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13447848</v>
      </c>
      <c r="AB129" s="780"/>
      <c r="AC129" s="780"/>
      <c r="AD129" s="780"/>
      <c r="AE129" s="781"/>
      <c r="AF129" s="782">
        <v>13206682</v>
      </c>
      <c r="AG129" s="780"/>
      <c r="AH129" s="780"/>
      <c r="AI129" s="780"/>
      <c r="AJ129" s="781"/>
      <c r="AK129" s="782">
        <v>13441935</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17.91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1901135</v>
      </c>
      <c r="AB130" s="780"/>
      <c r="AC130" s="780"/>
      <c r="AD130" s="780"/>
      <c r="AE130" s="781"/>
      <c r="AF130" s="782">
        <v>1956643</v>
      </c>
      <c r="AG130" s="780"/>
      <c r="AH130" s="780"/>
      <c r="AI130" s="780"/>
      <c r="AJ130" s="781"/>
      <c r="AK130" s="782">
        <v>1952736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4.2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11546713</v>
      </c>
      <c r="AB131" s="764"/>
      <c r="AC131" s="764"/>
      <c r="AD131" s="764"/>
      <c r="AE131" s="765"/>
      <c r="AF131" s="766">
        <v>11250039</v>
      </c>
      <c r="AG131" s="764"/>
      <c r="AH131" s="764"/>
      <c r="AI131" s="764"/>
      <c r="AJ131" s="765"/>
      <c r="AK131" s="766">
        <v>11489199</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4.1290798520000003</v>
      </c>
      <c r="AB132" s="745"/>
      <c r="AC132" s="745"/>
      <c r="AD132" s="745"/>
      <c r="AE132" s="746"/>
      <c r="AF132" s="747">
        <v>4.4091047149999998</v>
      </c>
      <c r="AG132" s="745"/>
      <c r="AH132" s="745"/>
      <c r="AI132" s="745"/>
      <c r="AJ132" s="746"/>
      <c r="AK132" s="747">
        <v>4.1881857910000004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3.9</v>
      </c>
      <c r="AB133" s="724"/>
      <c r="AC133" s="724"/>
      <c r="AD133" s="724"/>
      <c r="AE133" s="725"/>
      <c r="AF133" s="723">
        <v>4</v>
      </c>
      <c r="AG133" s="724"/>
      <c r="AH133" s="724"/>
      <c r="AI133" s="724"/>
      <c r="AJ133" s="725"/>
      <c r="AK133" s="723">
        <v>4.2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n4n+uNvDwTJLyOmz/ZeHixeqKZveEOvn2BxTPM3mvJ/n/PgT+zM/e/dKrYdQfy6OTqXvq9GKCRVPHOz2AUOUg==" saltValue="mrCeDSeFflbylklQw/YF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iwTW0GGktj+UGMysTdFRDESC8YIyGxOEnUZU0xvad/AHiHr7XkO0rntvSuGO5tuZCGO0SBph22kgRbO6HySgw==" saltValue="DXQ+JH9ExzW4YpjUJya1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zyBLX777fpRFFTK3Y2BXEjMyX5ZKEZupmUTcq2ZNYCiGWYxUktl7xU0wIJ1Xt/rn1fy0OvLYhpZG4iaVggx1w==" saltValue="cDmwLEztAxC7d6JGYqPQ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4594225</v>
      </c>
      <c r="AP9" s="281">
        <v>85872</v>
      </c>
      <c r="AQ9" s="282">
        <v>66486</v>
      </c>
      <c r="AR9" s="283">
        <v>29.2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68054</v>
      </c>
      <c r="AP10" s="284">
        <v>1272</v>
      </c>
      <c r="AQ10" s="285">
        <v>6147</v>
      </c>
      <c r="AR10" s="286">
        <v>-79.3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1219</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9</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108838</v>
      </c>
      <c r="AP13" s="284">
        <v>2034</v>
      </c>
      <c r="AQ13" s="285">
        <v>2955</v>
      </c>
      <c r="AR13" s="286">
        <v>-31.2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90571</v>
      </c>
      <c r="AP14" s="284">
        <v>1693</v>
      </c>
      <c r="AQ14" s="285">
        <v>1434</v>
      </c>
      <c r="AR14" s="286">
        <v>18.100000000000001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-272744</v>
      </c>
      <c r="AP15" s="284">
        <v>-5098</v>
      </c>
      <c r="AQ15" s="285">
        <v>-3102</v>
      </c>
      <c r="AR15" s="286">
        <v>64.3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4588944</v>
      </c>
      <c r="AP16" s="284">
        <v>85773</v>
      </c>
      <c r="AQ16" s="285">
        <v>75147</v>
      </c>
      <c r="AR16" s="286">
        <v>14.1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8.39</v>
      </c>
      <c r="AP21" s="298">
        <v>6.62</v>
      </c>
      <c r="AQ21" s="299">
        <v>1.77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97.5</v>
      </c>
      <c r="AP22" s="303">
        <v>98.3</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2067291</v>
      </c>
      <c r="AP32" s="312">
        <v>38640</v>
      </c>
      <c r="AQ32" s="313">
        <v>34847</v>
      </c>
      <c r="AR32" s="314">
        <v>10.9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5</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725021</v>
      </c>
      <c r="AP35" s="312">
        <v>13552</v>
      </c>
      <c r="AQ35" s="313">
        <v>8260</v>
      </c>
      <c r="AR35" s="314">
        <v>64.099999999999994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487</v>
      </c>
      <c r="AP36" s="312" t="s">
        <v>487</v>
      </c>
      <c r="AQ36" s="313">
        <v>1689</v>
      </c>
      <c r="AR36" s="314" t="s">
        <v>487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748</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1</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-358387</v>
      </c>
      <c r="AP39" s="312">
        <v>-6699</v>
      </c>
      <c r="AQ39" s="313">
        <v>-5762</v>
      </c>
      <c r="AR39" s="314">
        <v>16.3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-1952736</v>
      </c>
      <c r="AP40" s="312">
        <v>-36499</v>
      </c>
      <c r="AQ40" s="313">
        <v>-27609</v>
      </c>
      <c r="AR40" s="314">
        <v>32.200000000000003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481189</v>
      </c>
      <c r="AP41" s="312">
        <v>8994</v>
      </c>
      <c r="AQ41" s="313">
        <v>12179</v>
      </c>
      <c r="AR41" s="314">
        <v>-26.2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2129985</v>
      </c>
      <c r="AN51" s="334">
        <v>38976</v>
      </c>
      <c r="AO51" s="335">
        <v>-12.2</v>
      </c>
      <c r="AP51" s="336">
        <v>70166</v>
      </c>
      <c r="AQ51" s="337">
        <v>1.4</v>
      </c>
      <c r="AR51" s="338">
        <v>-13.6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1623727</v>
      </c>
      <c r="AN52" s="342">
        <v>29712</v>
      </c>
      <c r="AO52" s="343">
        <v>-2.7</v>
      </c>
      <c r="AP52" s="344">
        <v>36115</v>
      </c>
      <c r="AQ52" s="345">
        <v>-6.2</v>
      </c>
      <c r="AR52" s="346">
        <v>3.5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1934639</v>
      </c>
      <c r="AN53" s="334">
        <v>35537</v>
      </c>
      <c r="AO53" s="335">
        <v>-8.8000000000000007</v>
      </c>
      <c r="AP53" s="336">
        <v>70329</v>
      </c>
      <c r="AQ53" s="337">
        <v>0.2</v>
      </c>
      <c r="AR53" s="338">
        <v>-9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1243859</v>
      </c>
      <c r="AN54" s="342">
        <v>22848</v>
      </c>
      <c r="AO54" s="343">
        <v>-23.1</v>
      </c>
      <c r="AP54" s="344">
        <v>39403</v>
      </c>
      <c r="AQ54" s="345">
        <v>9.1</v>
      </c>
      <c r="AR54" s="346">
        <v>-32.200000000000003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2391734</v>
      </c>
      <c r="AN55" s="334">
        <v>44064</v>
      </c>
      <c r="AO55" s="335">
        <v>24</v>
      </c>
      <c r="AP55" s="336">
        <v>45945</v>
      </c>
      <c r="AQ55" s="337">
        <v>-34.700000000000003</v>
      </c>
      <c r="AR55" s="338">
        <v>58.7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939058</v>
      </c>
      <c r="AN56" s="342">
        <v>17301</v>
      </c>
      <c r="AO56" s="343">
        <v>-24.3</v>
      </c>
      <c r="AP56" s="344">
        <v>25180</v>
      </c>
      <c r="AQ56" s="345">
        <v>-36.1</v>
      </c>
      <c r="AR56" s="346">
        <v>11.8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2281328</v>
      </c>
      <c r="AN57" s="334">
        <v>42373</v>
      </c>
      <c r="AO57" s="335">
        <v>-3.8</v>
      </c>
      <c r="AP57" s="336">
        <v>44475</v>
      </c>
      <c r="AQ57" s="337">
        <v>-3.2</v>
      </c>
      <c r="AR57" s="338">
        <v>-0.6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770812</v>
      </c>
      <c r="AN58" s="342">
        <v>14317</v>
      </c>
      <c r="AO58" s="343">
        <v>-17.2</v>
      </c>
      <c r="AP58" s="344">
        <v>24780</v>
      </c>
      <c r="AQ58" s="345">
        <v>-1.6</v>
      </c>
      <c r="AR58" s="346">
        <v>-15.6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2304390</v>
      </c>
      <c r="AN59" s="334">
        <v>43072</v>
      </c>
      <c r="AO59" s="335">
        <v>1.6</v>
      </c>
      <c r="AP59" s="336">
        <v>45982</v>
      </c>
      <c r="AQ59" s="337">
        <v>3.4</v>
      </c>
      <c r="AR59" s="338">
        <v>-1.8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1132733</v>
      </c>
      <c r="AN60" s="342">
        <v>21172</v>
      </c>
      <c r="AO60" s="343">
        <v>47.9</v>
      </c>
      <c r="AP60" s="344">
        <v>25583</v>
      </c>
      <c r="AQ60" s="345">
        <v>3.2</v>
      </c>
      <c r="AR60" s="346">
        <v>44.7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2208415</v>
      </c>
      <c r="AN61" s="349">
        <v>40804</v>
      </c>
      <c r="AO61" s="350">
        <v>0.2</v>
      </c>
      <c r="AP61" s="351">
        <v>55379</v>
      </c>
      <c r="AQ61" s="352">
        <v>-6.6</v>
      </c>
      <c r="AR61" s="338">
        <v>6.8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1142038</v>
      </c>
      <c r="AN62" s="342">
        <v>21070</v>
      </c>
      <c r="AO62" s="343">
        <v>-3.9</v>
      </c>
      <c r="AP62" s="344">
        <v>30212</v>
      </c>
      <c r="AQ62" s="345">
        <v>-6.3</v>
      </c>
      <c r="AR62" s="346">
        <v>2.4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kJIiaErtoCHz3+C/V2Bjit0Qc2OP9/41F8xOTS5vcKBfcDFEb9Zh5rCXRPfz5fjuVA7TIQHi0n+Vk8k9FLDmwg==" saltValue="+YbCGZ2a3S9/Mr3so7E88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4" zoomScale="70" zoomScaleNormal="70" zoomScaleSheetLayoutView="55" workbookViewId="0">
      <selection activeCell="C107" sqref="C107"/>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w9Dco6/wIVyMpJsAPvDyeZSINju7KcJ59I0U1mN6gTDA9ZJ2T0SKYrYBUnlC2CLH6v4RODrsMiNRUHktcAxe3g==" saltValue="P3a5qSppSJeyJY0lcST7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D7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QBxWpHA7yOsXt2nbsgcPV9aJtoNYdG+4lULns2FdY92XuicY1wUIqxVODqZE4f2qUdVWxKoAkxXdxl/+eYJUTg==" saltValue="RwXagripv4LdJ21yDefx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80" zoomScaleNormal="80"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16.579999999999998</v>
      </c>
      <c r="G47" s="12">
        <v>15.98</v>
      </c>
      <c r="H47" s="12">
        <v>15.08</v>
      </c>
      <c r="I47" s="12">
        <v>15.36</v>
      </c>
      <c r="J47" s="13">
        <v>15.09</v>
      </c>
    </row>
    <row r="48" spans="2:10" ht="57.75" customHeight="1" x14ac:dyDescent="0.2">
      <c r="B48" s="14"/>
      <c r="C48" s="1141" t="s">
        <v>4</v>
      </c>
      <c r="D48" s="1141"/>
      <c r="E48" s="1142"/>
      <c r="F48" s="15">
        <v>6.09</v>
      </c>
      <c r="G48" s="16">
        <v>5.72</v>
      </c>
      <c r="H48" s="16">
        <v>10.46</v>
      </c>
      <c r="I48" s="16">
        <v>10.26</v>
      </c>
      <c r="J48" s="17">
        <v>7.82</v>
      </c>
    </row>
    <row r="49" spans="2:10" ht="57.75" customHeight="1" thickBot="1" x14ac:dyDescent="0.25">
      <c r="B49" s="18"/>
      <c r="C49" s="1143" t="s">
        <v>5</v>
      </c>
      <c r="D49" s="1143"/>
      <c r="E49" s="1144"/>
      <c r="F49" s="19" t="s">
        <v>531</v>
      </c>
      <c r="G49" s="20" t="s">
        <v>532</v>
      </c>
      <c r="H49" s="20">
        <v>5.07</v>
      </c>
      <c r="I49" s="20" t="s">
        <v>533</v>
      </c>
      <c r="J49" s="21" t="s">
        <v>534</v>
      </c>
    </row>
    <row r="50" spans="2:10" ht="13.2" x14ac:dyDescent="0.2"/>
  </sheetData>
  <sheetProtection algorithmName="SHA-512" hashValue="kFJ+F64qWcYrdl31FL2HzHCNlr8ZD627ppzRrG8bSpVOxtvKWwAfQXuKC99Bd3WwCco30C20oDK7w9JFaYHOCw==" saltValue="ByZvGSUJpEKZqx/MkH+H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topLeftCell="A29" zoomScale="80" zoomScaleNormal="80" zoomScaleSheetLayoutView="100" workbookViewId="0">
      <selection activeCell="I36" sqref="I36:J3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535</v>
      </c>
      <c r="D34" s="1151"/>
      <c r="E34" s="1152"/>
      <c r="F34" s="32">
        <v>13.33</v>
      </c>
      <c r="G34" s="33">
        <v>15.18</v>
      </c>
      <c r="H34" s="33">
        <v>16.52</v>
      </c>
      <c r="I34" s="33">
        <v>17.7</v>
      </c>
      <c r="J34" s="34">
        <v>19.059999999999999</v>
      </c>
      <c r="K34" s="22"/>
      <c r="L34" s="22"/>
      <c r="M34" s="22"/>
      <c r="N34" s="22"/>
      <c r="O34" s="22"/>
      <c r="P34" s="22"/>
    </row>
    <row r="35" spans="1:16" ht="39" customHeight="1" x14ac:dyDescent="0.2">
      <c r="A35" s="22"/>
      <c r="B35" s="35"/>
      <c r="C35" s="1145" t="s">
        <v>536</v>
      </c>
      <c r="D35" s="1146"/>
      <c r="E35" s="1147"/>
      <c r="F35" s="36">
        <v>6.05</v>
      </c>
      <c r="G35" s="37">
        <v>5.68</v>
      </c>
      <c r="H35" s="37">
        <v>10.42</v>
      </c>
      <c r="I35" s="37">
        <v>10.220000000000001</v>
      </c>
      <c r="J35" s="38">
        <v>7.78</v>
      </c>
      <c r="K35" s="22"/>
      <c r="L35" s="22"/>
      <c r="M35" s="22"/>
      <c r="N35" s="22"/>
      <c r="O35" s="22"/>
      <c r="P35" s="22"/>
    </row>
    <row r="36" spans="1:16" ht="39" customHeight="1" x14ac:dyDescent="0.2">
      <c r="A36" s="22"/>
      <c r="B36" s="35"/>
      <c r="C36" s="1145" t="s">
        <v>537</v>
      </c>
      <c r="D36" s="1146"/>
      <c r="E36" s="1147"/>
      <c r="F36" s="36" t="s">
        <v>487</v>
      </c>
      <c r="G36" s="37">
        <v>5.78</v>
      </c>
      <c r="H36" s="37">
        <v>5.69</v>
      </c>
      <c r="I36" s="37">
        <v>5.01</v>
      </c>
      <c r="J36" s="38">
        <v>4.6900000000000004</v>
      </c>
      <c r="K36" s="22"/>
      <c r="L36" s="22"/>
      <c r="M36" s="22"/>
      <c r="N36" s="22"/>
      <c r="O36" s="22"/>
      <c r="P36" s="22"/>
    </row>
    <row r="37" spans="1:16" ht="39" customHeight="1" x14ac:dyDescent="0.2">
      <c r="A37" s="22"/>
      <c r="B37" s="35"/>
      <c r="C37" s="1145" t="s">
        <v>538</v>
      </c>
      <c r="D37" s="1146"/>
      <c r="E37" s="1147"/>
      <c r="F37" s="36">
        <v>1.92</v>
      </c>
      <c r="G37" s="37">
        <v>2.89</v>
      </c>
      <c r="H37" s="37">
        <v>3.34</v>
      </c>
      <c r="I37" s="37">
        <v>1.65</v>
      </c>
      <c r="J37" s="38">
        <v>1</v>
      </c>
      <c r="K37" s="22"/>
      <c r="L37" s="22"/>
      <c r="M37" s="22"/>
      <c r="N37" s="22"/>
      <c r="O37" s="22"/>
      <c r="P37" s="22"/>
    </row>
    <row r="38" spans="1:16" ht="39" customHeight="1" x14ac:dyDescent="0.2">
      <c r="A38" s="22"/>
      <c r="B38" s="35"/>
      <c r="C38" s="1145" t="s">
        <v>539</v>
      </c>
      <c r="D38" s="1146"/>
      <c r="E38" s="1147"/>
      <c r="F38" s="36">
        <v>0.38</v>
      </c>
      <c r="G38" s="37">
        <v>0.62</v>
      </c>
      <c r="H38" s="37">
        <v>0.55000000000000004</v>
      </c>
      <c r="I38" s="37">
        <v>0.35</v>
      </c>
      <c r="J38" s="38">
        <v>0.21</v>
      </c>
      <c r="K38" s="22"/>
      <c r="L38" s="22"/>
      <c r="M38" s="22"/>
      <c r="N38" s="22"/>
      <c r="O38" s="22"/>
      <c r="P38" s="22"/>
    </row>
    <row r="39" spans="1:16" ht="39" customHeight="1" x14ac:dyDescent="0.2">
      <c r="A39" s="22"/>
      <c r="B39" s="35"/>
      <c r="C39" s="1145" t="s">
        <v>540</v>
      </c>
      <c r="D39" s="1146"/>
      <c r="E39" s="1147"/>
      <c r="F39" s="36">
        <v>0.03</v>
      </c>
      <c r="G39" s="37">
        <v>0.02</v>
      </c>
      <c r="H39" s="37">
        <v>0.02</v>
      </c>
      <c r="I39" s="37">
        <v>0.02</v>
      </c>
      <c r="J39" s="38">
        <v>0.02</v>
      </c>
      <c r="K39" s="22"/>
      <c r="L39" s="22"/>
      <c r="M39" s="22"/>
      <c r="N39" s="22"/>
      <c r="O39" s="22"/>
      <c r="P39" s="22"/>
    </row>
    <row r="40" spans="1:16" ht="39" customHeight="1" x14ac:dyDescent="0.2">
      <c r="A40" s="22"/>
      <c r="B40" s="35"/>
      <c r="C40" s="1145" t="s">
        <v>541</v>
      </c>
      <c r="D40" s="1146"/>
      <c r="E40" s="1147"/>
      <c r="F40" s="36">
        <v>0.01</v>
      </c>
      <c r="G40" s="37">
        <v>0.01</v>
      </c>
      <c r="H40" s="37">
        <v>0</v>
      </c>
      <c r="I40" s="37">
        <v>0.01</v>
      </c>
      <c r="J40" s="38">
        <v>0.02</v>
      </c>
      <c r="K40" s="22"/>
      <c r="L40" s="22"/>
      <c r="M40" s="22"/>
      <c r="N40" s="22"/>
      <c r="O40" s="22"/>
      <c r="P40" s="22"/>
    </row>
    <row r="41" spans="1:16" ht="39" customHeight="1" x14ac:dyDescent="0.2">
      <c r="A41" s="22"/>
      <c r="B41" s="35"/>
      <c r="C41" s="1145" t="s">
        <v>542</v>
      </c>
      <c r="D41" s="1146"/>
      <c r="E41" s="1147"/>
      <c r="F41" s="36" t="s">
        <v>487</v>
      </c>
      <c r="G41" s="37">
        <v>0</v>
      </c>
      <c r="H41" s="37">
        <v>0</v>
      </c>
      <c r="I41" s="37">
        <v>0</v>
      </c>
      <c r="J41" s="38">
        <v>0</v>
      </c>
      <c r="K41" s="22"/>
      <c r="L41" s="22"/>
      <c r="M41" s="22"/>
      <c r="N41" s="22"/>
      <c r="O41" s="22"/>
      <c r="P41" s="22"/>
    </row>
    <row r="42" spans="1:16" ht="39" customHeight="1" x14ac:dyDescent="0.2">
      <c r="A42" s="22"/>
      <c r="B42" s="39"/>
      <c r="C42" s="1145" t="s">
        <v>543</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544</v>
      </c>
      <c r="D43" s="1149"/>
      <c r="E43" s="1150"/>
      <c r="F43" s="41">
        <v>1.95</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sheetData>
  <sheetProtection algorithmName="SHA-512" hashValue="KLLNhgwnr2WH6fqcNFjkVScCf8/HkUAGySwUOUhS9hJvqEebiSBV4A8jHbpRKuyK3HRr4/nOdIH5bP8BSQcJlQ==" saltValue="WNTm1eALXyF3VbQd/YjR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topLeftCell="A44" zoomScale="80" zoomScaleNormal="80" zoomScaleSheetLayoutView="55" workbookViewId="0">
      <selection activeCell="U64" sqref="U6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1807</v>
      </c>
      <c r="L45" s="60">
        <v>1916</v>
      </c>
      <c r="M45" s="60">
        <v>2033</v>
      </c>
      <c r="N45" s="60">
        <v>2084</v>
      </c>
      <c r="O45" s="61">
        <v>2067</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831</v>
      </c>
      <c r="L48" s="64">
        <v>738</v>
      </c>
      <c r="M48" s="64">
        <v>705</v>
      </c>
      <c r="N48" s="64">
        <v>729</v>
      </c>
      <c r="O48" s="65">
        <v>725</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487</v>
      </c>
      <c r="L49" s="64" t="s">
        <v>487</v>
      </c>
      <c r="M49" s="64" t="s">
        <v>487</v>
      </c>
      <c r="N49" s="64" t="s">
        <v>487</v>
      </c>
      <c r="O49" s="65" t="s">
        <v>487</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2223</v>
      </c>
      <c r="L52" s="64">
        <v>2256</v>
      </c>
      <c r="M52" s="64">
        <v>2261</v>
      </c>
      <c r="N52" s="64">
        <v>2318</v>
      </c>
      <c r="O52" s="65">
        <v>2311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415</v>
      </c>
      <c r="L53" s="69">
        <v>398</v>
      </c>
      <c r="M53" s="69">
        <v>477</v>
      </c>
      <c r="N53" s="69">
        <v>495</v>
      </c>
      <c r="O53" s="70">
        <v>481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550</v>
      </c>
      <c r="L58" s="84" t="s">
        <v>550</v>
      </c>
      <c r="M58" s="84" t="s">
        <v>550</v>
      </c>
      <c r="N58" s="84" t="s">
        <v>550</v>
      </c>
      <c r="O58" s="85" t="s">
        <v>550</v>
      </c>
    </row>
    <row r="59" spans="1:21" ht="31.5" customHeight="1" x14ac:dyDescent="0.2">
      <c r="B59" s="1163"/>
      <c r="C59" s="1164"/>
      <c r="D59" s="1170" t="s">
        <v>26</v>
      </c>
      <c r="E59" s="1171"/>
      <c r="F59" s="1171"/>
      <c r="G59" s="1171"/>
      <c r="H59" s="1171"/>
      <c r="I59" s="1171"/>
      <c r="J59" s="1172"/>
      <c r="K59" s="86" t="s">
        <v>550</v>
      </c>
      <c r="L59" s="87" t="s">
        <v>550</v>
      </c>
      <c r="M59" s="87" t="s">
        <v>550</v>
      </c>
      <c r="N59" s="87" t="s">
        <v>550</v>
      </c>
      <c r="O59" s="88" t="s">
        <v>550</v>
      </c>
    </row>
    <row r="60" spans="1:21" ht="31.5" customHeight="1" thickBot="1" x14ac:dyDescent="0.25">
      <c r="B60" s="1165"/>
      <c r="C60" s="1166"/>
      <c r="D60" s="1173" t="s">
        <v>27</v>
      </c>
      <c r="E60" s="1174"/>
      <c r="F60" s="1174"/>
      <c r="G60" s="1174"/>
      <c r="H60" s="1174"/>
      <c r="I60" s="1174"/>
      <c r="J60" s="1175"/>
      <c r="K60" s="89" t="s">
        <v>550</v>
      </c>
      <c r="L60" s="90" t="s">
        <v>550</v>
      </c>
      <c r="M60" s="90" t="s">
        <v>550</v>
      </c>
      <c r="N60" s="90" t="s">
        <v>550</v>
      </c>
      <c r="O60" s="91" t="s">
        <v>550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sheetData>
  <sheetProtection algorithmName="SHA-512" hashValue="umt96WWMA3UzRXQsC9hGMqLEfQ8kF+JYg32h0EMtX2csIyiijFjH0fUiXzxhJgTOPpsS6BtvdAObmWD5lxlxlw==" saltValue="rqoCxnVpB9+BSqmQlvmK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7"/>
  <sheetViews>
    <sheetView showGridLines="0" topLeftCell="A31" zoomScale="80" zoomScaleNormal="80" zoomScaleSheetLayoutView="100" workbookViewId="0">
      <selection activeCell="S54" sqref="S54"/>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18265</v>
      </c>
      <c r="J41" s="356">
        <v>18440</v>
      </c>
      <c r="K41" s="356">
        <v>18044</v>
      </c>
      <c r="L41" s="356">
        <v>17334</v>
      </c>
      <c r="M41" s="357">
        <v>16741</v>
      </c>
    </row>
    <row r="42" spans="2:13" ht="27.75" customHeight="1" x14ac:dyDescent="0.2">
      <c r="B42" s="1186"/>
      <c r="C42" s="1187"/>
      <c r="D42" s="106"/>
      <c r="E42" s="1190" t="s">
        <v>32</v>
      </c>
      <c r="F42" s="1190"/>
      <c r="G42" s="1190"/>
      <c r="H42" s="1191"/>
      <c r="I42" s="358">
        <v>97</v>
      </c>
      <c r="J42" s="359">
        <v>60</v>
      </c>
      <c r="K42" s="359">
        <v>80</v>
      </c>
      <c r="L42" s="359">
        <v>43</v>
      </c>
      <c r="M42" s="360">
        <v>29</v>
      </c>
    </row>
    <row r="43" spans="2:13" ht="27.75" customHeight="1" x14ac:dyDescent="0.2">
      <c r="B43" s="1186"/>
      <c r="C43" s="1187"/>
      <c r="D43" s="106"/>
      <c r="E43" s="1190" t="s">
        <v>33</v>
      </c>
      <c r="F43" s="1190"/>
      <c r="G43" s="1190"/>
      <c r="H43" s="1191"/>
      <c r="I43" s="358">
        <v>12697</v>
      </c>
      <c r="J43" s="359">
        <v>11766</v>
      </c>
      <c r="K43" s="359">
        <v>10965</v>
      </c>
      <c r="L43" s="359">
        <v>9911</v>
      </c>
      <c r="M43" s="360">
        <v>9533</v>
      </c>
    </row>
    <row r="44" spans="2:13" ht="27.75" customHeight="1" x14ac:dyDescent="0.2">
      <c r="B44" s="1186"/>
      <c r="C44" s="1187"/>
      <c r="D44" s="106"/>
      <c r="E44" s="1190" t="s">
        <v>34</v>
      </c>
      <c r="F44" s="1190"/>
      <c r="G44" s="1190"/>
      <c r="H44" s="1191"/>
      <c r="I44" s="358" t="s">
        <v>487</v>
      </c>
      <c r="J44" s="359">
        <v>72</v>
      </c>
      <c r="K44" s="359">
        <v>63</v>
      </c>
      <c r="L44" s="359">
        <v>53</v>
      </c>
      <c r="M44" s="360">
        <v>44</v>
      </c>
    </row>
    <row r="45" spans="2:13" ht="27.75" customHeight="1" x14ac:dyDescent="0.2">
      <c r="B45" s="1186"/>
      <c r="C45" s="1187"/>
      <c r="D45" s="106"/>
      <c r="E45" s="1190" t="s">
        <v>35</v>
      </c>
      <c r="F45" s="1190"/>
      <c r="G45" s="1190"/>
      <c r="H45" s="1191"/>
      <c r="I45" s="358">
        <v>2883</v>
      </c>
      <c r="J45" s="359">
        <v>2821</v>
      </c>
      <c r="K45" s="359">
        <v>2825</v>
      </c>
      <c r="L45" s="359">
        <v>2775</v>
      </c>
      <c r="M45" s="360">
        <v>2807</v>
      </c>
    </row>
    <row r="46" spans="2:13" ht="27.75" customHeight="1" x14ac:dyDescent="0.2">
      <c r="B46" s="1186"/>
      <c r="C46" s="1187"/>
      <c r="D46" s="107"/>
      <c r="E46" s="1190" t="s">
        <v>36</v>
      </c>
      <c r="F46" s="1190"/>
      <c r="G46" s="1190"/>
      <c r="H46" s="1191"/>
      <c r="I46" s="358">
        <v>3</v>
      </c>
      <c r="J46" s="359" t="s">
        <v>487</v>
      </c>
      <c r="K46" s="359" t="s">
        <v>487</v>
      </c>
      <c r="L46" s="359" t="s">
        <v>487</v>
      </c>
      <c r="M46" s="360" t="s">
        <v>487</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6946</v>
      </c>
      <c r="J50" s="359">
        <v>6829</v>
      </c>
      <c r="K50" s="359">
        <v>7690</v>
      </c>
      <c r="L50" s="359">
        <v>8240</v>
      </c>
      <c r="M50" s="360">
        <v>8191</v>
      </c>
    </row>
    <row r="51" spans="2:13" ht="27.75" customHeight="1" x14ac:dyDescent="0.2">
      <c r="B51" s="1186"/>
      <c r="C51" s="1187"/>
      <c r="D51" s="106"/>
      <c r="E51" s="1190" t="s">
        <v>42</v>
      </c>
      <c r="F51" s="1190"/>
      <c r="G51" s="1190"/>
      <c r="H51" s="1191"/>
      <c r="I51" s="358">
        <v>3830</v>
      </c>
      <c r="J51" s="359">
        <v>3887</v>
      </c>
      <c r="K51" s="359">
        <v>3683</v>
      </c>
      <c r="L51" s="359">
        <v>3704</v>
      </c>
      <c r="M51" s="360">
        <v>3873</v>
      </c>
    </row>
    <row r="52" spans="2:13" ht="27.75" customHeight="1" x14ac:dyDescent="0.2">
      <c r="B52" s="1188"/>
      <c r="C52" s="1189"/>
      <c r="D52" s="106"/>
      <c r="E52" s="1190" t="s">
        <v>43</v>
      </c>
      <c r="F52" s="1190"/>
      <c r="G52" s="1190"/>
      <c r="H52" s="1191"/>
      <c r="I52" s="358">
        <v>22456</v>
      </c>
      <c r="J52" s="359">
        <v>22342</v>
      </c>
      <c r="K52" s="359">
        <v>21620</v>
      </c>
      <c r="L52" s="359">
        <v>21133</v>
      </c>
      <c r="M52" s="360">
        <v>20387</v>
      </c>
    </row>
    <row r="53" spans="2:13" ht="27.75" customHeight="1" thickBot="1" x14ac:dyDescent="0.25">
      <c r="B53" s="1192" t="s">
        <v>19</v>
      </c>
      <c r="C53" s="1193"/>
      <c r="D53" s="110"/>
      <c r="E53" s="1194" t="s">
        <v>44</v>
      </c>
      <c r="F53" s="1194"/>
      <c r="G53" s="1194"/>
      <c r="H53" s="1195"/>
      <c r="I53" s="361">
        <v>713</v>
      </c>
      <c r="J53" s="362">
        <v>100</v>
      </c>
      <c r="K53" s="362">
        <v>-1018</v>
      </c>
      <c r="L53" s="362">
        <v>-2960</v>
      </c>
      <c r="M53" s="363">
        <v>-3299</v>
      </c>
    </row>
    <row r="54" spans="2:13" ht="27.75" customHeight="1" x14ac:dyDescent="0.2">
      <c r="B54" s="111"/>
      <c r="C54" s="112"/>
      <c r="D54" s="112"/>
      <c r="E54" s="113"/>
      <c r="F54" s="113"/>
      <c r="G54" s="113"/>
      <c r="H54" s="113"/>
      <c r="I54" s="114"/>
      <c r="J54" s="114"/>
      <c r="K54" s="114"/>
      <c r="L54" s="114"/>
      <c r="M54" s="114"/>
    </row>
    <row r="55" spans="2:13" ht="13.2" x14ac:dyDescent="0.2"/>
    <row r="65" s="96" customFormat="1" ht="13.5" hidden="1" customHeight="1" x14ac:dyDescent="0.2"/>
    <row r="66" s="96" customFormat="1" ht="13.5" hidden="1" customHeight="1" x14ac:dyDescent="0.2"/>
    <row r="67" s="96" customFormat="1" ht="13.5" hidden="1" customHeight="1" x14ac:dyDescent="0.2"/>
  </sheetData>
  <sheetProtection algorithmName="SHA-512" hashValue="9AEgnkCYcsT27f/aeIOEWsPdGt/a1U5lrS0SwyXIuApVe3ojmNkm1nlCFrvnKSjoKEmGImOuGMqlWjaSMwbUTA==" saltValue="zvQ2A9ZI5fi4pB1x0T4/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60" zoomScaleNormal="60" zoomScaleSheetLayoutView="100" workbookViewId="0">
      <selection activeCell="O9" sqref="O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1" t="s">
        <v>46</v>
      </c>
      <c r="D55" s="1211"/>
      <c r="E55" s="1212"/>
      <c r="F55" s="122">
        <v>2028</v>
      </c>
      <c r="G55" s="122">
        <v>2028</v>
      </c>
      <c r="H55" s="123">
        <v>2029</v>
      </c>
    </row>
    <row r="56" spans="2:8" ht="52.5" customHeight="1" x14ac:dyDescent="0.2">
      <c r="B56" s="124"/>
      <c r="C56" s="1213" t="s">
        <v>47</v>
      </c>
      <c r="D56" s="1213"/>
      <c r="E56" s="1214"/>
      <c r="F56" s="125">
        <v>1626</v>
      </c>
      <c r="G56" s="125">
        <v>1726</v>
      </c>
      <c r="H56" s="126">
        <v>1819</v>
      </c>
    </row>
    <row r="57" spans="2:8" ht="53.25" customHeight="1" x14ac:dyDescent="0.2">
      <c r="B57" s="124"/>
      <c r="C57" s="1215" t="s">
        <v>48</v>
      </c>
      <c r="D57" s="1215"/>
      <c r="E57" s="1216"/>
      <c r="F57" s="127">
        <v>2533</v>
      </c>
      <c r="G57" s="127">
        <v>2624</v>
      </c>
      <c r="H57" s="128">
        <v>2586</v>
      </c>
    </row>
    <row r="58" spans="2:8" ht="45.75" customHeight="1" x14ac:dyDescent="0.2">
      <c r="B58" s="129"/>
      <c r="C58" s="1203" t="s">
        <v>558</v>
      </c>
      <c r="D58" s="1204"/>
      <c r="E58" s="1205"/>
      <c r="F58" s="130">
        <v>757</v>
      </c>
      <c r="G58" s="130">
        <v>839</v>
      </c>
      <c r="H58" s="131">
        <v>839</v>
      </c>
    </row>
    <row r="59" spans="2:8" ht="45.75" customHeight="1" x14ac:dyDescent="0.2">
      <c r="B59" s="129"/>
      <c r="C59" s="1203" t="s">
        <v>559</v>
      </c>
      <c r="D59" s="1204"/>
      <c r="E59" s="1205"/>
      <c r="F59" s="130">
        <v>552</v>
      </c>
      <c r="G59" s="130">
        <v>552</v>
      </c>
      <c r="H59" s="131">
        <v>552</v>
      </c>
    </row>
    <row r="60" spans="2:8" ht="45.75" customHeight="1" x14ac:dyDescent="0.2">
      <c r="B60" s="129"/>
      <c r="C60" s="1203" t="s">
        <v>560</v>
      </c>
      <c r="D60" s="1204"/>
      <c r="E60" s="1205"/>
      <c r="F60" s="130">
        <v>280</v>
      </c>
      <c r="G60" s="130">
        <v>280</v>
      </c>
      <c r="H60" s="131">
        <v>279</v>
      </c>
    </row>
    <row r="61" spans="2:8" ht="45.75" customHeight="1" x14ac:dyDescent="0.2">
      <c r="B61" s="129"/>
      <c r="C61" s="1203" t="s">
        <v>561</v>
      </c>
      <c r="D61" s="1204"/>
      <c r="E61" s="1205"/>
      <c r="F61" s="130">
        <v>227</v>
      </c>
      <c r="G61" s="130">
        <v>227</v>
      </c>
      <c r="H61" s="131">
        <v>228</v>
      </c>
    </row>
    <row r="62" spans="2:8" ht="45.75" customHeight="1" thickBot="1" x14ac:dyDescent="0.25">
      <c r="B62" s="132"/>
      <c r="C62" s="1206" t="s">
        <v>562</v>
      </c>
      <c r="D62" s="1207"/>
      <c r="E62" s="1208"/>
      <c r="F62" s="133">
        <v>191</v>
      </c>
      <c r="G62" s="133">
        <v>191</v>
      </c>
      <c r="H62" s="134">
        <v>179</v>
      </c>
    </row>
    <row r="63" spans="2:8" ht="52.5" customHeight="1" thickBot="1" x14ac:dyDescent="0.25">
      <c r="B63" s="135"/>
      <c r="C63" s="1209" t="s">
        <v>49</v>
      </c>
      <c r="D63" s="1209"/>
      <c r="E63" s="1210"/>
      <c r="F63" s="136">
        <v>6187</v>
      </c>
      <c r="G63" s="136">
        <v>6379</v>
      </c>
      <c r="H63" s="137">
        <v>6434</v>
      </c>
    </row>
    <row r="64" spans="2:8" ht="13.2" x14ac:dyDescent="0.2"/>
  </sheetData>
  <sheetProtection algorithmName="SHA-512" hashValue="IrwWKsMSXobGVQuFxknFbQyS61PlVBzz4c9GFEjpqeH6LEB/dPZ4RMar8mMKFs7j1+C4UKRHqri/G7WTz715yQ==" saltValue="kuVaEKdI1qPGA6dOSezL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38976</v>
      </c>
      <c r="E3" s="156"/>
      <c r="F3" s="157">
        <v>70166</v>
      </c>
      <c r="G3" s="158"/>
      <c r="H3" s="159"/>
    </row>
    <row r="4" spans="1:8" x14ac:dyDescent="0.2">
      <c r="A4" s="160"/>
      <c r="B4" s="161"/>
      <c r="C4" s="162"/>
      <c r="D4" s="163">
        <v>29712</v>
      </c>
      <c r="E4" s="164"/>
      <c r="F4" s="165">
        <v>36115</v>
      </c>
      <c r="G4" s="166"/>
      <c r="H4" s="167"/>
    </row>
    <row r="5" spans="1:8" x14ac:dyDescent="0.2">
      <c r="A5" s="148" t="s">
        <v>520</v>
      </c>
      <c r="B5" s="153"/>
      <c r="C5" s="154"/>
      <c r="D5" s="155">
        <v>35537</v>
      </c>
      <c r="E5" s="156"/>
      <c r="F5" s="157">
        <v>70329</v>
      </c>
      <c r="G5" s="158"/>
      <c r="H5" s="159"/>
    </row>
    <row r="6" spans="1:8" x14ac:dyDescent="0.2">
      <c r="A6" s="160"/>
      <c r="B6" s="161"/>
      <c r="C6" s="162"/>
      <c r="D6" s="163">
        <v>22848</v>
      </c>
      <c r="E6" s="164"/>
      <c r="F6" s="165">
        <v>39403</v>
      </c>
      <c r="G6" s="166"/>
      <c r="H6" s="167"/>
    </row>
    <row r="7" spans="1:8" x14ac:dyDescent="0.2">
      <c r="A7" s="148" t="s">
        <v>521</v>
      </c>
      <c r="B7" s="153"/>
      <c r="C7" s="154"/>
      <c r="D7" s="155">
        <v>44064</v>
      </c>
      <c r="E7" s="156"/>
      <c r="F7" s="157">
        <v>45945</v>
      </c>
      <c r="G7" s="158"/>
      <c r="H7" s="159"/>
    </row>
    <row r="8" spans="1:8" x14ac:dyDescent="0.2">
      <c r="A8" s="160"/>
      <c r="B8" s="161"/>
      <c r="C8" s="162"/>
      <c r="D8" s="163">
        <v>17301</v>
      </c>
      <c r="E8" s="164"/>
      <c r="F8" s="165">
        <v>25180</v>
      </c>
      <c r="G8" s="166"/>
      <c r="H8" s="167"/>
    </row>
    <row r="9" spans="1:8" x14ac:dyDescent="0.2">
      <c r="A9" s="148" t="s">
        <v>522</v>
      </c>
      <c r="B9" s="153"/>
      <c r="C9" s="154"/>
      <c r="D9" s="155">
        <v>42373</v>
      </c>
      <c r="E9" s="156"/>
      <c r="F9" s="157">
        <v>44475</v>
      </c>
      <c r="G9" s="158"/>
      <c r="H9" s="159"/>
    </row>
    <row r="10" spans="1:8" x14ac:dyDescent="0.2">
      <c r="A10" s="160"/>
      <c r="B10" s="161"/>
      <c r="C10" s="162"/>
      <c r="D10" s="163">
        <v>14317</v>
      </c>
      <c r="E10" s="164"/>
      <c r="F10" s="165">
        <v>24780</v>
      </c>
      <c r="G10" s="166"/>
      <c r="H10" s="167"/>
    </row>
    <row r="11" spans="1:8" x14ac:dyDescent="0.2">
      <c r="A11" s="148" t="s">
        <v>523</v>
      </c>
      <c r="B11" s="153"/>
      <c r="C11" s="154"/>
      <c r="D11" s="155">
        <v>43072</v>
      </c>
      <c r="E11" s="156"/>
      <c r="F11" s="157">
        <v>45982</v>
      </c>
      <c r="G11" s="158"/>
      <c r="H11" s="159"/>
    </row>
    <row r="12" spans="1:8" x14ac:dyDescent="0.2">
      <c r="A12" s="160"/>
      <c r="B12" s="161"/>
      <c r="C12" s="168"/>
      <c r="D12" s="163">
        <v>21172</v>
      </c>
      <c r="E12" s="164"/>
      <c r="F12" s="165">
        <v>25583</v>
      </c>
      <c r="G12" s="166"/>
      <c r="H12" s="167"/>
    </row>
    <row r="13" spans="1:8" x14ac:dyDescent="0.2">
      <c r="A13" s="148"/>
      <c r="B13" s="153"/>
      <c r="C13" s="169"/>
      <c r="D13" s="170">
        <v>40804</v>
      </c>
      <c r="E13" s="171"/>
      <c r="F13" s="172">
        <v>55379</v>
      </c>
      <c r="G13" s="173"/>
      <c r="H13" s="159"/>
    </row>
    <row r="14" spans="1:8" x14ac:dyDescent="0.2">
      <c r="A14" s="160"/>
      <c r="B14" s="161"/>
      <c r="C14" s="162"/>
      <c r="D14" s="163">
        <v>21070</v>
      </c>
      <c r="E14" s="164"/>
      <c r="F14" s="165">
        <v>30212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6.09</v>
      </c>
      <c r="C19" s="174">
        <f>ROUND(VALUE(SUBSTITUTE(実質収支比率等に係る経年分析!G$48,"▲","-")),2)</f>
        <v>5.72</v>
      </c>
      <c r="D19" s="174">
        <f>ROUND(VALUE(SUBSTITUTE(実質収支比率等に係る経年分析!H$48,"▲","-")),2)</f>
        <v>10.46</v>
      </c>
      <c r="E19" s="174">
        <f>ROUND(VALUE(SUBSTITUTE(実質収支比率等に係る経年分析!I$48,"▲","-")),2)</f>
        <v>10.26</v>
      </c>
      <c r="F19" s="174">
        <f>ROUND(VALUE(SUBSTITUTE(実質収支比率等に係る経年分析!J$48,"▲","-")),2)</f>
        <v>7.82</v>
      </c>
    </row>
    <row r="20" spans="1:11" x14ac:dyDescent="0.2">
      <c r="A20" s="174" t="s">
        <v>53</v>
      </c>
      <c r="B20" s="174">
        <f>ROUND(VALUE(SUBSTITUTE(実質収支比率等に係る経年分析!F$47,"▲","-")),2)</f>
        <v>16.579999999999998</v>
      </c>
      <c r="C20" s="174">
        <f>ROUND(VALUE(SUBSTITUTE(実質収支比率等に係る経年分析!G$47,"▲","-")),2)</f>
        <v>15.98</v>
      </c>
      <c r="D20" s="174">
        <f>ROUND(VALUE(SUBSTITUTE(実質収支比率等に係る経年分析!H$47,"▲","-")),2)</f>
        <v>15.08</v>
      </c>
      <c r="E20" s="174">
        <f>ROUND(VALUE(SUBSTITUTE(実質収支比率等に係る経年分析!I$47,"▲","-")),2)</f>
        <v>15.36</v>
      </c>
      <c r="F20" s="174">
        <f>ROUND(VALUE(SUBSTITUTE(実質収支比率等に係る経年分析!J$47,"▲","-")),2)</f>
        <v>15.09</v>
      </c>
    </row>
    <row r="21" spans="1:11" x14ac:dyDescent="0.2">
      <c r="A21" s="174" t="s">
        <v>54</v>
      </c>
      <c r="B21" s="174">
        <f>IF(ISNUMBER(VALUE(SUBSTITUTE(実質収支比率等に係る経年分析!F$49,"▲","-"))),ROUND(VALUE(SUBSTITUTE(実質収支比率等に係る経年分析!F$49,"▲","-")),2),NA())</f>
        <v>-0.4</v>
      </c>
      <c r="C21" s="174">
        <f>IF(ISNUMBER(VALUE(SUBSTITUTE(実質収支比率等に係る経年分析!G$49,"▲","-"))),ROUND(VALUE(SUBSTITUTE(実質収支比率等に係る経年分析!G$49,"▲","-")),2),NA())</f>
        <v>-0.15</v>
      </c>
      <c r="D21" s="174">
        <f>IF(ISNUMBER(VALUE(SUBSTITUTE(実質収支比率等に係る経年分析!H$49,"▲","-"))),ROUND(VALUE(SUBSTITUTE(実質収支比率等に係る経年分析!H$49,"▲","-")),2),NA())</f>
        <v>5.07</v>
      </c>
      <c r="E21" s="174">
        <f>IF(ISNUMBER(VALUE(SUBSTITUTE(実質収支比率等に係る経年分析!I$49,"▲","-"))),ROUND(VALUE(SUBSTITUTE(実質収支比率等に係る経年分析!I$49,"▲","-")),2),NA())</f>
        <v>-0.39</v>
      </c>
      <c r="F21" s="174">
        <f>IF(ISNUMBER(VALUE(SUBSTITUTE(実質収支比率等に係る経年分析!J$49,"▲","-"))),ROUND(VALUE(SUBSTITUTE(実質収支比率等に係る経年分析!J$49,"▲","-")),2),NA())</f>
        <v>-2.25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1.95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那珂地方公平委員会特別会計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公園墓地事業特別会計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0.55000000000000004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2">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4.6900000000000004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10.220000000000001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19.059999999999999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2223</v>
      </c>
      <c r="E42" s="176"/>
      <c r="F42" s="176"/>
      <c r="G42" s="176">
        <f>'実質公債費比率（分子）の構造'!L$52</f>
        <v>2256</v>
      </c>
      <c r="H42" s="176"/>
      <c r="I42" s="176"/>
      <c r="J42" s="176">
        <f>'実質公債費比率（分子）の構造'!M$52</f>
        <v>2261</v>
      </c>
      <c r="K42" s="176"/>
      <c r="L42" s="176"/>
      <c r="M42" s="176">
        <f>'実質公債費比率（分子）の構造'!N$52</f>
        <v>2318</v>
      </c>
      <c r="N42" s="176"/>
      <c r="O42" s="176"/>
      <c r="P42" s="176">
        <f>'実質公債費比率（分子）の構造'!O$52</f>
        <v>2311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831</v>
      </c>
      <c r="C46" s="176"/>
      <c r="D46" s="176"/>
      <c r="E46" s="176">
        <f>'実質公債費比率（分子）の構造'!L$48</f>
        <v>738</v>
      </c>
      <c r="F46" s="176"/>
      <c r="G46" s="176"/>
      <c r="H46" s="176">
        <f>'実質公債費比率（分子）の構造'!M$48</f>
        <v>705</v>
      </c>
      <c r="I46" s="176"/>
      <c r="J46" s="176"/>
      <c r="K46" s="176">
        <f>'実質公債費比率（分子）の構造'!N$48</f>
        <v>729</v>
      </c>
      <c r="L46" s="176"/>
      <c r="M46" s="176"/>
      <c r="N46" s="176">
        <f>'実質公債費比率（分子）の構造'!O$48</f>
        <v>725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1807</v>
      </c>
      <c r="C49" s="176"/>
      <c r="D49" s="176"/>
      <c r="E49" s="176">
        <f>'実質公債費比率（分子）の構造'!L$45</f>
        <v>1916</v>
      </c>
      <c r="F49" s="176"/>
      <c r="G49" s="176"/>
      <c r="H49" s="176">
        <f>'実質公債費比率（分子）の構造'!M$45</f>
        <v>2033</v>
      </c>
      <c r="I49" s="176"/>
      <c r="J49" s="176"/>
      <c r="K49" s="176">
        <f>'実質公債費比率（分子）の構造'!N$45</f>
        <v>2084</v>
      </c>
      <c r="L49" s="176"/>
      <c r="M49" s="176"/>
      <c r="N49" s="176">
        <f>'実質公債費比率（分子）の構造'!O$45</f>
        <v>2067</v>
      </c>
      <c r="O49" s="176"/>
      <c r="P49" s="176"/>
    </row>
    <row r="50" spans="1:16" x14ac:dyDescent="0.2">
      <c r="A50" s="176" t="s">
        <v>67</v>
      </c>
      <c r="B50" s="176" t="e">
        <f>NA()</f>
        <v>#N/A</v>
      </c>
      <c r="C50" s="176">
        <f>IF(ISNUMBER('実質公債費比率（分子）の構造'!K$53),'実質公債費比率（分子）の構造'!K$53,NA())</f>
        <v>415</v>
      </c>
      <c r="D50" s="176" t="e">
        <f>NA()</f>
        <v>#N/A</v>
      </c>
      <c r="E50" s="176" t="e">
        <f>NA()</f>
        <v>#N/A</v>
      </c>
      <c r="F50" s="176">
        <f>IF(ISNUMBER('実質公債費比率（分子）の構造'!L$53),'実質公債費比率（分子）の構造'!L$53,NA())</f>
        <v>398</v>
      </c>
      <c r="G50" s="176" t="e">
        <f>NA()</f>
        <v>#N/A</v>
      </c>
      <c r="H50" s="176" t="e">
        <f>NA()</f>
        <v>#N/A</v>
      </c>
      <c r="I50" s="176">
        <f>IF(ISNUMBER('実質公債費比率（分子）の構造'!M$53),'実質公債費比率（分子）の構造'!M$53,NA())</f>
        <v>477</v>
      </c>
      <c r="J50" s="176" t="e">
        <f>NA()</f>
        <v>#N/A</v>
      </c>
      <c r="K50" s="176" t="e">
        <f>NA()</f>
        <v>#N/A</v>
      </c>
      <c r="L50" s="176">
        <f>IF(ISNUMBER('実質公債費比率（分子）の構造'!N$53),'実質公債費比率（分子）の構造'!N$53,NA())</f>
        <v>495</v>
      </c>
      <c r="M50" s="176" t="e">
        <f>NA()</f>
        <v>#N/A</v>
      </c>
      <c r="N50" s="176" t="e">
        <f>NA()</f>
        <v>#N/A</v>
      </c>
      <c r="O50" s="176">
        <f>IF(ISNUMBER('実質公債費比率（分子）の構造'!O$53),'実質公債費比率（分子）の構造'!O$53,NA())</f>
        <v>481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22456</v>
      </c>
      <c r="E56" s="175"/>
      <c r="F56" s="175"/>
      <c r="G56" s="175">
        <f>'将来負担比率（分子）の構造'!J$52</f>
        <v>22342</v>
      </c>
      <c r="H56" s="175"/>
      <c r="I56" s="175"/>
      <c r="J56" s="175">
        <f>'将来負担比率（分子）の構造'!K$52</f>
        <v>21620</v>
      </c>
      <c r="K56" s="175"/>
      <c r="L56" s="175"/>
      <c r="M56" s="175">
        <f>'将来負担比率（分子）の構造'!L$52</f>
        <v>21133</v>
      </c>
      <c r="N56" s="175"/>
      <c r="O56" s="175"/>
      <c r="P56" s="175">
        <f>'将来負担比率（分子）の構造'!M$52</f>
        <v>20387</v>
      </c>
    </row>
    <row r="57" spans="1:16" x14ac:dyDescent="0.2">
      <c r="A57" s="175" t="s">
        <v>42</v>
      </c>
      <c r="B57" s="175"/>
      <c r="C57" s="175"/>
      <c r="D57" s="175">
        <f>'将来負担比率（分子）の構造'!I$51</f>
        <v>3830</v>
      </c>
      <c r="E57" s="175"/>
      <c r="F57" s="175"/>
      <c r="G57" s="175">
        <f>'将来負担比率（分子）の構造'!J$51</f>
        <v>3887</v>
      </c>
      <c r="H57" s="175"/>
      <c r="I57" s="175"/>
      <c r="J57" s="175">
        <f>'将来負担比率（分子）の構造'!K$51</f>
        <v>3683</v>
      </c>
      <c r="K57" s="175"/>
      <c r="L57" s="175"/>
      <c r="M57" s="175">
        <f>'将来負担比率（分子）の構造'!L$51</f>
        <v>3704</v>
      </c>
      <c r="N57" s="175"/>
      <c r="O57" s="175"/>
      <c r="P57" s="175">
        <f>'将来負担比率（分子）の構造'!M$51</f>
        <v>3873</v>
      </c>
    </row>
    <row r="58" spans="1:16" x14ac:dyDescent="0.2">
      <c r="A58" s="175" t="s">
        <v>41</v>
      </c>
      <c r="B58" s="175"/>
      <c r="C58" s="175"/>
      <c r="D58" s="175">
        <f>'将来負担比率（分子）の構造'!I$50</f>
        <v>6946</v>
      </c>
      <c r="E58" s="175"/>
      <c r="F58" s="175"/>
      <c r="G58" s="175">
        <f>'将来負担比率（分子）の構造'!J$50</f>
        <v>6829</v>
      </c>
      <c r="H58" s="175"/>
      <c r="I58" s="175"/>
      <c r="J58" s="175">
        <f>'将来負担比率（分子）の構造'!K$50</f>
        <v>7690</v>
      </c>
      <c r="K58" s="175"/>
      <c r="L58" s="175"/>
      <c r="M58" s="175">
        <f>'将来負担比率（分子）の構造'!L$50</f>
        <v>8240</v>
      </c>
      <c r="N58" s="175"/>
      <c r="O58" s="175"/>
      <c r="P58" s="175">
        <f>'将来負担比率（分子）の構造'!M$50</f>
        <v>8191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2883</v>
      </c>
      <c r="C62" s="175"/>
      <c r="D62" s="175"/>
      <c r="E62" s="175">
        <f>'将来負担比率（分子）の構造'!J$45</f>
        <v>2821</v>
      </c>
      <c r="F62" s="175"/>
      <c r="G62" s="175"/>
      <c r="H62" s="175">
        <f>'将来負担比率（分子）の構造'!K$45</f>
        <v>2825</v>
      </c>
      <c r="I62" s="175"/>
      <c r="J62" s="175"/>
      <c r="K62" s="175">
        <f>'将来負担比率（分子）の構造'!L$45</f>
        <v>2775</v>
      </c>
      <c r="L62" s="175"/>
      <c r="M62" s="175"/>
      <c r="N62" s="175">
        <f>'将来負担比率（分子）の構造'!M$45</f>
        <v>2807</v>
      </c>
      <c r="O62" s="175"/>
      <c r="P62" s="175"/>
    </row>
    <row r="63" spans="1:16" x14ac:dyDescent="0.2">
      <c r="A63" s="175" t="s">
        <v>34</v>
      </c>
      <c r="B63" s="175" t="str">
        <f>'将来負担比率（分子）の構造'!I$44</f>
        <v>-</v>
      </c>
      <c r="C63" s="175"/>
      <c r="D63" s="175"/>
      <c r="E63" s="175">
        <f>'将来負担比率（分子）の構造'!J$44</f>
        <v>72</v>
      </c>
      <c r="F63" s="175"/>
      <c r="G63" s="175"/>
      <c r="H63" s="175">
        <f>'将来負担比率（分子）の構造'!K$44</f>
        <v>63</v>
      </c>
      <c r="I63" s="175"/>
      <c r="J63" s="175"/>
      <c r="K63" s="175">
        <f>'将来負担比率（分子）の構造'!L$44</f>
        <v>53</v>
      </c>
      <c r="L63" s="175"/>
      <c r="M63" s="175"/>
      <c r="N63" s="175">
        <f>'将来負担比率（分子）の構造'!M$44</f>
        <v>44</v>
      </c>
      <c r="O63" s="175"/>
      <c r="P63" s="175"/>
    </row>
    <row r="64" spans="1:16" x14ac:dyDescent="0.2">
      <c r="A64" s="175" t="s">
        <v>33</v>
      </c>
      <c r="B64" s="175">
        <f>'将来負担比率（分子）の構造'!I$43</f>
        <v>12697</v>
      </c>
      <c r="C64" s="175"/>
      <c r="D64" s="175"/>
      <c r="E64" s="175">
        <f>'将来負担比率（分子）の構造'!J$43</f>
        <v>11766</v>
      </c>
      <c r="F64" s="175"/>
      <c r="G64" s="175"/>
      <c r="H64" s="175">
        <f>'将来負担比率（分子）の構造'!K$43</f>
        <v>10965</v>
      </c>
      <c r="I64" s="175"/>
      <c r="J64" s="175"/>
      <c r="K64" s="175">
        <f>'将来負担比率（分子）の構造'!L$43</f>
        <v>9911</v>
      </c>
      <c r="L64" s="175"/>
      <c r="M64" s="175"/>
      <c r="N64" s="175">
        <f>'将来負担比率（分子）の構造'!M$43</f>
        <v>9533</v>
      </c>
      <c r="O64" s="175"/>
      <c r="P64" s="175"/>
    </row>
    <row r="65" spans="1:16" x14ac:dyDescent="0.2">
      <c r="A65" s="175" t="s">
        <v>32</v>
      </c>
      <c r="B65" s="175">
        <f>'将来負担比率（分子）の構造'!I$42</f>
        <v>97</v>
      </c>
      <c r="C65" s="175"/>
      <c r="D65" s="175"/>
      <c r="E65" s="175">
        <f>'将来負担比率（分子）の構造'!J$42</f>
        <v>60</v>
      </c>
      <c r="F65" s="175"/>
      <c r="G65" s="175"/>
      <c r="H65" s="175">
        <f>'将来負担比率（分子）の構造'!K$42</f>
        <v>80</v>
      </c>
      <c r="I65" s="175"/>
      <c r="J65" s="175"/>
      <c r="K65" s="175">
        <f>'将来負担比率（分子）の構造'!L$42</f>
        <v>43</v>
      </c>
      <c r="L65" s="175"/>
      <c r="M65" s="175"/>
      <c r="N65" s="175">
        <f>'将来負担比率（分子）の構造'!M$42</f>
        <v>29</v>
      </c>
      <c r="O65" s="175"/>
      <c r="P65" s="175"/>
    </row>
    <row r="66" spans="1:16" x14ac:dyDescent="0.2">
      <c r="A66" s="175" t="s">
        <v>31</v>
      </c>
      <c r="B66" s="175">
        <f>'将来負担比率（分子）の構造'!I$41</f>
        <v>18265</v>
      </c>
      <c r="C66" s="175"/>
      <c r="D66" s="175"/>
      <c r="E66" s="175">
        <f>'将来負担比率（分子）の構造'!J$41</f>
        <v>18440</v>
      </c>
      <c r="F66" s="175"/>
      <c r="G66" s="175"/>
      <c r="H66" s="175">
        <f>'将来負担比率（分子）の構造'!K$41</f>
        <v>18044</v>
      </c>
      <c r="I66" s="175"/>
      <c r="J66" s="175"/>
      <c r="K66" s="175">
        <f>'将来負担比率（分子）の構造'!L$41</f>
        <v>17334</v>
      </c>
      <c r="L66" s="175"/>
      <c r="M66" s="175"/>
      <c r="N66" s="175">
        <f>'将来負担比率（分子）の構造'!M$41</f>
        <v>16741</v>
      </c>
      <c r="O66" s="175"/>
      <c r="P66" s="175"/>
    </row>
    <row r="67" spans="1:16" x14ac:dyDescent="0.2">
      <c r="A67" s="175" t="s">
        <v>71</v>
      </c>
      <c r="B67" s="175" t="e">
        <f>NA()</f>
        <v>#N/A</v>
      </c>
      <c r="C67" s="175">
        <f>IF(ISNUMBER('将来負担比率（分子）の構造'!I$53), IF('将来負担比率（分子）の構造'!I$53 &lt; 0, 0, '将来負担比率（分子）の構造'!I$53), NA())</f>
        <v>713</v>
      </c>
      <c r="D67" s="175" t="e">
        <f>NA()</f>
        <v>#N/A</v>
      </c>
      <c r="E67" s="175" t="e">
        <f>NA()</f>
        <v>#N/A</v>
      </c>
      <c r="F67" s="175">
        <f>IF(ISNUMBER('将来負担比率（分子）の構造'!J$53), IF('将来負担比率（分子）の構造'!J$53 &lt; 0, 0, '将来負担比率（分子）の構造'!J$53), NA())</f>
        <v>100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2028</v>
      </c>
      <c r="C72" s="179">
        <f>基金残高に係る経年分析!G55</f>
        <v>2028</v>
      </c>
      <c r="D72" s="179">
        <f>基金残高に係る経年分析!H55</f>
        <v>2029</v>
      </c>
    </row>
    <row r="73" spans="1:16" x14ac:dyDescent="0.2">
      <c r="A73" s="178" t="s">
        <v>74</v>
      </c>
      <c r="B73" s="179">
        <f>基金残高に係る経年分析!F56</f>
        <v>1626</v>
      </c>
      <c r="C73" s="179">
        <f>基金残高に係る経年分析!G56</f>
        <v>1726</v>
      </c>
      <c r="D73" s="179">
        <f>基金残高に係る経年分析!H56</f>
        <v>1819</v>
      </c>
    </row>
    <row r="74" spans="1:16" x14ac:dyDescent="0.2">
      <c r="A74" s="178" t="s">
        <v>75</v>
      </c>
      <c r="B74" s="179">
        <f>基金残高に係る経年分析!F57</f>
        <v>2533</v>
      </c>
      <c r="C74" s="179">
        <f>基金残高に係る経年分析!G57</f>
        <v>2624</v>
      </c>
      <c r="D74" s="179">
        <f>基金残高に係る経年分析!H57</f>
        <v>2586</v>
      </c>
    </row>
  </sheetData>
  <sheetProtection algorithmName="SHA-512" hashValue="Gnuwek8p6BcjV2icfvC7bnp3txL2Bc9S8aFZsKT7xEsu1LMaRjSoWmhKXGl5EGY6Q0OE9bWsqsRBscIicqzmgQ==" saltValue="u2021eQTn3ktNh/QGmU4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2025-03-11T02:39:27Z</cp:lastPrinted>
  <dcterms:created xsi:type="dcterms:W3CDTF">2025-02-19T01:09:22Z</dcterms:created>
  <dcterms:modified xsi:type="dcterms:W3CDTF">2025-03-17T04:58:05Z</dcterms:modified>
  <cp:category/>
</cp:coreProperties>
</file>