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上下水道部\下水道課\業務グループ\公営企業決算状況調査\経営比較分析表\R05年度分\提出\"/>
    </mc:Choice>
  </mc:AlternateContent>
  <xr:revisionPtr revIDLastSave="0" documentId="13_ncr:1_{988F89DA-C074-4821-9734-A9158CD37CDF}" xr6:coauthVersionLast="47" xr6:coauthVersionMax="47" xr10:uidLastSave="{00000000-0000-0000-0000-000000000000}"/>
  <workbookProtection workbookAlgorithmName="SHA-512" workbookHashValue="WMHEjydL3hpltf47EjWuQxfbN3H7Z4Ibf+k9FJvSq1swzCd3LdhA7/2bvNIBYXsqbuWWeg4oN5mO/lrGliFyRA==" workbookSaltValue="8P6Oni1ZGCD17fpnppFKo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AL10" i="4"/>
  <c r="W10" i="4"/>
  <c r="BB8" i="4"/>
  <c r="AL8" i="4"/>
  <c r="AD8" i="4"/>
  <c r="W8" i="4"/>
  <c r="B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<sst xmlns="http://schemas.openxmlformats.org/spreadsheetml/2006/main" count="257" uniqueCount="116">
  <si>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</si>
  <si>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</si>
  <si>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</si>
  <si>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</si>
  <si>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</si>
  <si>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</si>
  <si>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</si>
  <si>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</si>
  <si>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</si>
  <si>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</si>
  <si>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</si>
  <si>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</si>
  <si>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</si>
  <si>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</si>
  <si>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</si>
  <si>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</si>
  <si>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</si>
  <si>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</si>
  <si>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</si>
  <si>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</si>
  <si>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</si>
  <si>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</si>
  <si>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</si>
  <si>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</si>
  <si>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</si>
  <si>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</si>
  <si>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</si>
  <si>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</si>
  <si>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</si>
  <si>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</si>
  <si>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</si>
  <si>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</si>
  <si>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</si>
  <si>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</si>
  <si>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</si>
  <si>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</si>
  <si>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</si>
  <si>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</si>
  <si>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</si>
  <si>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</si>
  <si>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</si>
  <si>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</si>
  <si>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</si>
  <si>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</si>
  <si>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</si>
  <si>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</si>
  <si>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</si>
  <si>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</si>
  <si>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</si>
  <si>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</si>
  <si>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</si>
  <si>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</si>
  <si>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</si>
  <si>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</si>
  <si>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</si>
  <si>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</si>
  <si>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</si>
  <si>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</si>
  <si>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</si>
  <si>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</si>
  <si>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</si>
  <si>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</si>
  <si>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</si>
  <si>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</si>
  <si>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</si>
  <si>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</si>
  <si>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</si>
  <si>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</si>
  <si>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</si>
  <si>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</si>
  <si>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</si>
  <si>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</si>
  <si>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</si>
  <si>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</si>
  <si>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</si>
  <si>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</si>
  <si>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</si>
  <si>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</si>
  <si>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</si>
  <si>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</si>
  <si>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</si>
  <si>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</si>
  <si>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</si>
  <si>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</si>
  <si>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</si>
  <si>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</si>
  <si>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</si>
  <si>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</si>
  <si>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</si>
  <si>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</si>
  <si>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</si>
  <si>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</si>
  <si>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</si>
  <si>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</si>
  <si>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</si>
  <si>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</si>
  <si>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</si>
  <si>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</si>
  <si>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</si>
  <si>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</si>
  <si>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</si>
  <si>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</si>
  <si>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</si>
  <si>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</si>
  <si>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</si>
  <si>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</si>
  <si>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</si>
  <si>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</si>
  <si>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</si>
  <si>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</si>
  <si>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</si>
  <si>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</si>
  <si>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</si>
  <si>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100％以上を維持しており、使用料収入と一般会計繰入金で維持管理費や支払利息等の費用を賄えている。
③流動比率
　 企業債償還には一般会計繰入金を財源として充てているが、依然として流動比率が100％を下回っているため、今後も使用料収入の確保に努める必要がある。
④企業債残高対事業規模比率
　当市では企業債の新規発行を抑制しているため、今後も企業債残高対事業規模比率は減少していき、経営の安全性は高まると見込まれる。
⑤経費回収率　⑥汚水処理原価
　経費回収率はほぼ100％を維持できており、使用料収入で回収すべき経費は、使用料収入で賄えている。引き続き接続促進による有収水量の増加を図るとともに、管渠への不明水流入対策等により汚水処理費の削減に努める必要がある。
⑧水洗化率
　今後も新規整備を行うことにより処理区域内人口は増加していく見込みのため、整備後の早期接続を促していく必要がある。
　</t>
    <rPh sb="1" eb="7">
      <t>ケイジョウシュウシヒリツ</t>
    </rPh>
    <rPh sb="13" eb="15">
      <t>イジョウ</t>
    </rPh>
    <rPh sb="16" eb="18">
      <t>イジ</t>
    </rPh>
    <rPh sb="23" eb="28">
      <t>シヨウリョウシュウニュウ</t>
    </rPh>
    <rPh sb="29" eb="33">
      <t>イッパンカイケイ</t>
    </rPh>
    <rPh sb="33" eb="36">
      <t>クリイレキン</t>
    </rPh>
    <rPh sb="37" eb="42">
      <t>イジカンリヒ</t>
    </rPh>
    <rPh sb="43" eb="47">
      <t>シハライリソク</t>
    </rPh>
    <rPh sb="47" eb="48">
      <t>トウ</t>
    </rPh>
    <rPh sb="49" eb="51">
      <t>ヒヨウ</t>
    </rPh>
    <rPh sb="52" eb="53">
      <t>マカナ</t>
    </rPh>
    <rPh sb="60" eb="64">
      <t>リュウドウヒリツ</t>
    </rPh>
    <rPh sb="67" eb="72">
      <t>キギョウサイショウカン</t>
    </rPh>
    <rPh sb="74" eb="81">
      <t>イッパンカイケイクリイレキン</t>
    </rPh>
    <rPh sb="82" eb="84">
      <t>ザイゲン</t>
    </rPh>
    <rPh sb="87" eb="88">
      <t>ア</t>
    </rPh>
    <rPh sb="94" eb="96">
      <t>イゼン</t>
    </rPh>
    <rPh sb="99" eb="103">
      <t>リュウドウヒリツ</t>
    </rPh>
    <rPh sb="109" eb="111">
      <t>シタマワ</t>
    </rPh>
    <rPh sb="118" eb="120">
      <t>コンゴ</t>
    </rPh>
    <rPh sb="121" eb="126">
      <t>シヨウリョウシュウニュウ</t>
    </rPh>
    <rPh sb="127" eb="129">
      <t>カクホ</t>
    </rPh>
    <rPh sb="130" eb="131">
      <t>ツト</t>
    </rPh>
    <rPh sb="133" eb="135">
      <t>ヒツヨウ</t>
    </rPh>
    <rPh sb="141" eb="144">
      <t>キギョウサイ</t>
    </rPh>
    <rPh sb="144" eb="153">
      <t>ザンダカタイジギョウキボヒリツ</t>
    </rPh>
    <rPh sb="155" eb="157">
      <t>トウシ</t>
    </rPh>
    <rPh sb="159" eb="162">
      <t>キギョウサイ</t>
    </rPh>
    <rPh sb="163" eb="167">
      <t>シンキハッコウ</t>
    </rPh>
    <rPh sb="168" eb="170">
      <t>ヨクセイ</t>
    </rPh>
    <rPh sb="177" eb="179">
      <t>コンゴ</t>
    </rPh>
    <rPh sb="180" eb="192">
      <t>キギョウサイザンダカタイジギョウキボヒリツ</t>
    </rPh>
    <rPh sb="193" eb="195">
      <t>ゲンショウ</t>
    </rPh>
    <rPh sb="200" eb="202">
      <t>ケイエイ</t>
    </rPh>
    <rPh sb="203" eb="206">
      <t>アンゼンセイ</t>
    </rPh>
    <rPh sb="207" eb="208">
      <t>タカ</t>
    </rPh>
    <rPh sb="211" eb="213">
      <t>ミコ</t>
    </rPh>
    <rPh sb="218" eb="221">
      <t>5ケイヒ</t>
    </rPh>
    <rPh sb="221" eb="224">
      <t>カイシュウリツ</t>
    </rPh>
    <rPh sb="255" eb="260">
      <t>シヨウリョウシュウニュウ</t>
    </rPh>
    <rPh sb="261" eb="263">
      <t>カイシュウ</t>
    </rPh>
    <rPh sb="266" eb="268">
      <t>ケイヒ</t>
    </rPh>
    <rPh sb="270" eb="275">
      <t>シヨウリョウシュウニュウ</t>
    </rPh>
    <rPh sb="276" eb="277">
      <t>マカナ</t>
    </rPh>
    <rPh sb="348" eb="350">
      <t>コンゴ</t>
    </rPh>
    <rPh sb="351" eb="355">
      <t>シンキセイビ</t>
    </rPh>
    <rPh sb="357" eb="358">
      <t>オコナ</t>
    </rPh>
    <rPh sb="377" eb="379">
      <t>ミコミ</t>
    </rPh>
    <rPh sb="384" eb="387">
      <t>セイビゴ</t>
    </rPh>
    <rPh sb="388" eb="390">
      <t>ソウキ</t>
    </rPh>
    <rPh sb="390" eb="392">
      <t>セツゾク</t>
    </rPh>
    <rPh sb="393" eb="394">
      <t>ウナガ</t>
    </rPh>
    <rPh sb="398" eb="400">
      <t>ヒツヨウ</t>
    </rPh>
    <phoneticPr fontId="4"/>
  </si>
  <si>
    <t>①有形固定資産減価償却率
②管渠老朽化率
③管渠改善率
　法定耐用年数を経過している管渠は無いものの、供用開始から30年以上が経過しており、将来的に更新需要の大きなピークを迎えることとなる。
　今後は、マンホールポンプや管渠の長寿命化による更新時期の延伸や更新需要の平準化等の対策が必要になる。</t>
    <phoneticPr fontId="4"/>
  </si>
  <si>
    <t>　事業運営については、一般会計繰入金への依存度を低減し、将来的な改築更新の財源を確保するためにも、整備済み区域における接続率向上に加え、新規に整備する区域の早期接続を促し、使用料収入の増収を図る必要がある。
　また、管渠の老朽化に伴う改築更新については、ストックマネジメント計画を策定し、投資の平準化を図り、計画的に改築更新を実施する必要がある。</t>
    <rPh sb="1" eb="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</si>
</sst>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31E-4BD9-990A-06B532C406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B31E-4BD9-990A-06B532C406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9F-4B94-BA0A-431DD94BF7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55.84</c:v>
                </c:pt>
                <c:pt idx="2">
                  <c:v>64.92</c:v>
                </c:pt>
                <c:pt idx="3">
                  <c:v>64.14</c:v>
                </c:pt>
                <c:pt idx="4">
                  <c:v>63.71</c:v>
                </c:pt>
              </c:numCache>
            </c:numRef>
          </c:val>
          <c:smooth val="0"/>
          <c:extLst>
            <c:ext xmlns:c16="http://schemas.microsoft.com/office/drawing/2014/chart" uri="{C3380CC4-5D6E-409C-BE32-E72D297353CC}">
              <c16:uniqueId val="{00000001-B89F-4B94-BA0A-431DD94BF7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90.53</c:v>
                </c:pt>
                <c:pt idx="2">
                  <c:v>89.78</c:v>
                </c:pt>
                <c:pt idx="3">
                  <c:v>89.08</c:v>
                </c:pt>
                <c:pt idx="4">
                  <c:v>89.25</c:v>
                </c:pt>
              </c:numCache>
            </c:numRef>
          </c:val>
          <c:extLst>
            <c:ext xmlns:c16="http://schemas.microsoft.com/office/drawing/2014/chart" uri="{C3380CC4-5D6E-409C-BE32-E72D297353CC}">
              <c16:uniqueId val="{00000000-6CAA-4610-84EE-47356222B8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92.34</c:v>
                </c:pt>
                <c:pt idx="2">
                  <c:v>92.88</c:v>
                </c:pt>
                <c:pt idx="3">
                  <c:v>92.9</c:v>
                </c:pt>
                <c:pt idx="4">
                  <c:v>92.89</c:v>
                </c:pt>
              </c:numCache>
            </c:numRef>
          </c:val>
          <c:smooth val="0"/>
          <c:extLst>
            <c:ext xmlns:c16="http://schemas.microsoft.com/office/drawing/2014/chart" uri="{C3380CC4-5D6E-409C-BE32-E72D297353CC}">
              <c16:uniqueId val="{00000001-6CAA-4610-84EE-47356222B8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123.59</c:v>
                </c:pt>
                <c:pt idx="2">
                  <c:v>122.19</c:v>
                </c:pt>
                <c:pt idx="3">
                  <c:v>103.92</c:v>
                </c:pt>
                <c:pt idx="4">
                  <c:v>103.84</c:v>
                </c:pt>
              </c:numCache>
            </c:numRef>
          </c:val>
          <c:extLst>
            <c:ext xmlns:c16="http://schemas.microsoft.com/office/drawing/2014/chart" uri="{C3380CC4-5D6E-409C-BE32-E72D297353CC}">
              <c16:uniqueId val="{00000000-D02D-45F0-8479-7B9CB111FD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105.41</c:v>
                </c:pt>
                <c:pt idx="2">
                  <c:v>108.04</c:v>
                </c:pt>
                <c:pt idx="3">
                  <c:v>107.49</c:v>
                </c:pt>
                <c:pt idx="4">
                  <c:v>107.64</c:v>
                </c:pt>
              </c:numCache>
            </c:numRef>
          </c:val>
          <c:smooth val="0"/>
          <c:extLst>
            <c:ext xmlns:c16="http://schemas.microsoft.com/office/drawing/2014/chart" uri="{C3380CC4-5D6E-409C-BE32-E72D297353CC}">
              <c16:uniqueId val="{00000001-D02D-45F0-8479-7B9CB111FD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2.92</c:v>
                </c:pt>
                <c:pt idx="2">
                  <c:v>5.68</c:v>
                </c:pt>
                <c:pt idx="3">
                  <c:v>8.32</c:v>
                </c:pt>
                <c:pt idx="4">
                  <c:v>10.87</c:v>
                </c:pt>
              </c:numCache>
            </c:numRef>
          </c:val>
          <c:extLst>
            <c:ext xmlns:c16="http://schemas.microsoft.com/office/drawing/2014/chart" uri="{C3380CC4-5D6E-409C-BE32-E72D297353CC}">
              <c16:uniqueId val="{00000000-ED1A-4AD3-857F-E8DA6302ED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25.37</c:v>
                </c:pt>
                <c:pt idx="2">
                  <c:v>25.66</c:v>
                </c:pt>
                <c:pt idx="3">
                  <c:v>27.46</c:v>
                </c:pt>
                <c:pt idx="4">
                  <c:v>29.93</c:v>
                </c:pt>
              </c:numCache>
            </c:numRef>
          </c:val>
          <c:smooth val="0"/>
          <c:extLst>
            <c:ext xmlns:c16="http://schemas.microsoft.com/office/drawing/2014/chart" uri="{C3380CC4-5D6E-409C-BE32-E72D297353CC}">
              <c16:uniqueId val="{00000001-ED1A-4AD3-857F-E8DA6302ED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31F-42A2-8DE4-455E0B5380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0.54</c:v>
                </c:pt>
                <c:pt idx="2">
                  <c:v>1.61</c:v>
                </c:pt>
                <c:pt idx="3">
                  <c:v>2.08</c:v>
                </c:pt>
                <c:pt idx="4">
                  <c:v>2.74</c:v>
                </c:pt>
              </c:numCache>
            </c:numRef>
          </c:val>
          <c:smooth val="0"/>
          <c:extLst>
            <c:ext xmlns:c16="http://schemas.microsoft.com/office/drawing/2014/chart" uri="{C3380CC4-5D6E-409C-BE32-E72D297353CC}">
              <c16:uniqueId val="{00000001-031F-42A2-8DE4-455E0B5380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AB4-494C-BBB3-B822FAF34F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25.86</c:v>
                </c:pt>
                <c:pt idx="2">
                  <c:v>4.49</c:v>
                </c:pt>
                <c:pt idx="3">
                  <c:v>5.41</c:v>
                </c:pt>
                <c:pt idx="4">
                  <c:v>5.61</c:v>
                </c:pt>
              </c:numCache>
            </c:numRef>
          </c:val>
          <c:smooth val="0"/>
          <c:extLst>
            <c:ext xmlns:c16="http://schemas.microsoft.com/office/drawing/2014/chart" uri="{C3380CC4-5D6E-409C-BE32-E72D297353CC}">
              <c16:uniqueId val="{00000001-DAB4-494C-BBB3-B822FAF34F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74.040000000000006</c:v>
                </c:pt>
                <c:pt idx="2">
                  <c:v>74.42</c:v>
                </c:pt>
                <c:pt idx="3">
                  <c:v>68.78</c:v>
                </c:pt>
                <c:pt idx="4">
                  <c:v>74.64</c:v>
                </c:pt>
              </c:numCache>
            </c:numRef>
          </c:val>
          <c:extLst>
            <c:ext xmlns:c16="http://schemas.microsoft.com/office/drawing/2014/chart" uri="{C3380CC4-5D6E-409C-BE32-E72D297353CC}">
              <c16:uniqueId val="{00000000-88D5-4D0A-BF59-C576C0FC14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58.23</c:v>
                </c:pt>
                <c:pt idx="2">
                  <c:v>68.53</c:v>
                </c:pt>
                <c:pt idx="3">
                  <c:v>69.180000000000007</c:v>
                </c:pt>
                <c:pt idx="4">
                  <c:v>76.319999999999993</c:v>
                </c:pt>
              </c:numCache>
            </c:numRef>
          </c:val>
          <c:smooth val="0"/>
          <c:extLst>
            <c:ext xmlns:c16="http://schemas.microsoft.com/office/drawing/2014/chart" uri="{C3380CC4-5D6E-409C-BE32-E72D297353CC}">
              <c16:uniqueId val="{00000001-88D5-4D0A-BF59-C576C0FC14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718.98</c:v>
                </c:pt>
                <c:pt idx="2">
                  <c:v>692.57</c:v>
                </c:pt>
                <c:pt idx="3">
                  <c:v>569.47</c:v>
                </c:pt>
                <c:pt idx="4">
                  <c:v>500.56</c:v>
                </c:pt>
              </c:numCache>
            </c:numRef>
          </c:val>
          <c:extLst>
            <c:ext xmlns:c16="http://schemas.microsoft.com/office/drawing/2014/chart" uri="{C3380CC4-5D6E-409C-BE32-E72D297353CC}">
              <c16:uniqueId val="{00000000-87A6-456A-A39A-028406D86C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812.92</c:v>
                </c:pt>
                <c:pt idx="2">
                  <c:v>825.1</c:v>
                </c:pt>
                <c:pt idx="3">
                  <c:v>789.87</c:v>
                </c:pt>
                <c:pt idx="4">
                  <c:v>749.43</c:v>
                </c:pt>
              </c:numCache>
            </c:numRef>
          </c:val>
          <c:smooth val="0"/>
          <c:extLst>
            <c:ext xmlns:c16="http://schemas.microsoft.com/office/drawing/2014/chart" uri="{C3380CC4-5D6E-409C-BE32-E72D297353CC}">
              <c16:uniqueId val="{00000001-87A6-456A-A39A-028406D86C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99.94</c:v>
                </c:pt>
                <c:pt idx="3">
                  <c:v>100</c:v>
                </c:pt>
                <c:pt idx="4">
                  <c:v>99.65</c:v>
                </c:pt>
              </c:numCache>
            </c:numRef>
          </c:val>
          <c:extLst>
            <c:ext xmlns:c16="http://schemas.microsoft.com/office/drawing/2014/chart" uri="{C3380CC4-5D6E-409C-BE32-E72D297353CC}">
              <c16:uniqueId val="{00000000-0962-436B-9346-93606265A2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85.4</c:v>
                </c:pt>
                <c:pt idx="2">
                  <c:v>97.07</c:v>
                </c:pt>
                <c:pt idx="3">
                  <c:v>98.06</c:v>
                </c:pt>
                <c:pt idx="4">
                  <c:v>98.46</c:v>
                </c:pt>
              </c:numCache>
            </c:numRef>
          </c:val>
          <c:smooth val="0"/>
          <c:extLst>
            <c:ext xmlns:c16="http://schemas.microsoft.com/office/drawing/2014/chart" uri="{C3380CC4-5D6E-409C-BE32-E72D297353CC}">
              <c16:uniqueId val="{00000001-0962-436B-9346-93606265A2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161.34</c:v>
                </c:pt>
                <c:pt idx="2">
                  <c:v>161.59</c:v>
                </c:pt>
                <c:pt idx="3">
                  <c:v>161.03</c:v>
                </c:pt>
                <c:pt idx="4">
                  <c:v>161.99</c:v>
                </c:pt>
              </c:numCache>
            </c:numRef>
          </c:val>
          <c:extLst>
            <c:ext xmlns:c16="http://schemas.microsoft.com/office/drawing/2014/chart" uri="{C3380CC4-5D6E-409C-BE32-E72D297353CC}">
              <c16:uniqueId val="{00000000-DD85-4074-9C27-C6CE6FB36D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188.57</c:v>
                </c:pt>
                <c:pt idx="2">
                  <c:v>157.81</c:v>
                </c:pt>
                <c:pt idx="3">
                  <c:v>157.37</c:v>
                </c:pt>
                <c:pt idx="4">
                  <c:v>157.44999999999999</c:v>
                </c:pt>
              </c:numCache>
            </c:numRef>
          </c:val>
          <c:smooth val="0"/>
          <c:extLst>
            <c:ext xmlns:c16="http://schemas.microsoft.com/office/drawing/2014/chart" uri="{C3380CC4-5D6E-409C-BE32-E72D297353CC}">
              <c16:uniqueId val="{00000001-DD85-4074-9C27-C6CE6FB36D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那珂市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53501</v>
      </c>
      <c r="AM8" s="36"/>
      <c r="AN8" s="36"/>
      <c r="AO8" s="36"/>
      <c r="AP8" s="36"/>
      <c r="AQ8" s="36"/>
      <c r="AR8" s="36"/>
      <c r="AS8" s="36"/>
      <c r="AT8" s="37">
        <f>データ!T6</f>
        <v>97.82</v>
      </c>
      <c r="AU8" s="37"/>
      <c r="AV8" s="37"/>
      <c r="AW8" s="37"/>
      <c r="AX8" s="37"/>
      <c r="AY8" s="37"/>
      <c r="AZ8" s="37"/>
      <c r="BA8" s="37"/>
      <c r="BB8" s="37">
        <f>データ!U6</f>
        <v>546.92999999999995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51.37</v>
      </c>
      <c r="J10" s="37"/>
      <c r="K10" s="37"/>
      <c r="L10" s="37"/>
      <c r="M10" s="37"/>
      <c r="N10" s="37"/>
      <c r="O10" s="37"/>
      <c r="P10" s="37">
        <f>データ!P6</f>
        <v>58.94</v>
      </c>
      <c r="Q10" s="37"/>
      <c r="R10" s="37"/>
      <c r="S10" s="37"/>
      <c r="T10" s="37"/>
      <c r="U10" s="37"/>
      <c r="V10" s="37"/>
      <c r="W10" s="37">
        <f>データ!Q6</f>
        <v>74.13</v>
      </c>
      <c r="X10" s="37"/>
      <c r="Y10" s="37"/>
      <c r="Z10" s="37"/>
      <c r="AA10" s="37"/>
      <c r="AB10" s="37"/>
      <c r="AC10" s="37"/>
      <c r="AD10" s="36">
        <f>データ!R6</f>
        <v>3080</v>
      </c>
      <c r="AE10" s="36"/>
      <c r="AF10" s="36"/>
      <c r="AG10" s="36"/>
      <c r="AH10" s="36"/>
      <c r="AI10" s="36"/>
      <c r="AJ10" s="36"/>
      <c r="AK10" s="2"/>
      <c r="AL10" s="36">
        <f>データ!V6</f>
        <v>31443</v>
      </c>
      <c r="AM10" s="36"/>
      <c r="AN10" s="36"/>
      <c r="AO10" s="36"/>
      <c r="AP10" s="36"/>
      <c r="AQ10" s="36"/>
      <c r="AR10" s="36"/>
      <c r="AS10" s="36"/>
      <c r="AT10" s="37">
        <f>データ!W6</f>
        <v>15.4</v>
      </c>
      <c r="AU10" s="37"/>
      <c r="AV10" s="37"/>
      <c r="AW10" s="37"/>
      <c r="AX10" s="37"/>
      <c r="AY10" s="37"/>
      <c r="AZ10" s="37"/>
      <c r="BA10" s="37"/>
      <c r="BB10" s="37">
        <f>データ!X6</f>
        <v>2041.75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aLLCCwm6BnZ7yePVD0M9+V6U/YCyuLy0bwH4wTi99d4eDaR9NkDQNg5skqAxn/VNWuA855VRTMf20qr8NPTOg==" saltValue="35ooE3NCig46XNMyOtfn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82261</v>
      </c>
      <c r="D6" s="19">
        <f t="shared" si="3"/>
        <v>46</v>
      </c>
      <c r="E6" s="19">
        <f t="shared" si="3"/>
        <v>17</v>
      </c>
      <c r="F6" s="19">
        <f t="shared" si="3"/>
        <v>1</v>
      </c>
      <c r="G6" s="19">
        <f t="shared" si="3"/>
        <v>0</v>
      </c>
      <c r="H6" s="19" t="str">
        <f t="shared" si="3"/>
        <v>茨城県　那珂市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51.37</v>
      </c>
      <c r="P6" s="20">
        <f t="shared" si="3"/>
        <v>58.94</v>
      </c>
      <c r="Q6" s="20">
        <f t="shared" si="3"/>
        <v>74.13</v>
      </c>
      <c r="R6" s="20">
        <f t="shared" si="3"/>
        <v>3080</v>
      </c>
      <c r="S6" s="20">
        <f t="shared" si="3"/>
        <v>53501</v>
      </c>
      <c r="T6" s="20">
        <f t="shared" si="3"/>
        <v>97.82</v>
      </c>
      <c r="U6" s="20">
        <f t="shared" si="3"/>
        <v>546.92999999999995</v>
      </c>
      <c r="V6" s="20">
        <f t="shared" si="3"/>
        <v>31443</v>
      </c>
      <c r="W6" s="20">
        <f t="shared" si="3"/>
        <v>15.4</v>
      </c>
      <c r="X6" s="20">
        <f t="shared" si="3"/>
        <v>2041.75</v>
      </c>
      <c r="Y6" s="21" t="str">
        <f>IF(Y7="",NA(),Y7)</f>
        <v>-</v>
      </c>
      <c r="Z6" s="21">
        <f t="shared" ref="Z6:AH6" si="4">IF(Z7="",NA(),Z7)</f>
        <v>123.59</v>
      </c>
      <c r="AA6" s="21">
        <f t="shared" si="4"/>
        <v>122.19</v>
      </c>
      <c r="AB6" s="21">
        <f t="shared" si="4"/>
        <v>103.92</v>
      </c>
      <c r="AC6" s="21">
        <f t="shared" si="4"/>
        <v>103.84</v>
      </c>
      <c r="AD6" s="21" t="str">
        <f t="shared" si="4"/>
        <v>-</v>
      </c>
      <c r="AE6" s="21">
        <f t="shared" si="4"/>
        <v>105.41</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25.86</v>
      </c>
      <c r="AQ6" s="21">
        <f t="shared" si="5"/>
        <v>4.49</v>
      </c>
      <c r="AR6" s="21">
        <f t="shared" si="5"/>
        <v>5.41</v>
      </c>
      <c r="AS6" s="21">
        <f t="shared" si="5"/>
        <v>5.61</v>
      </c>
      <c r="AT6" s="20" t="str">
        <f>IF(AT7="","",IF(AT7="-","【-】","【"&amp;SUBSTITUTE(TEXT(AT7,"#,##0.00"),"-","△")&amp;"】"))</f>
        <v>【3.03】</v>
      </c>
      <c r="AU6" s="21" t="str">
        <f>IF(AU7="",NA(),AU7)</f>
        <v>-</v>
      </c>
      <c r="AV6" s="21">
        <f t="shared" ref="AV6:BD6" si="6">IF(AV7="",NA(),AV7)</f>
        <v>74.040000000000006</v>
      </c>
      <c r="AW6" s="21">
        <f t="shared" si="6"/>
        <v>74.42</v>
      </c>
      <c r="AX6" s="21">
        <f t="shared" si="6"/>
        <v>68.78</v>
      </c>
      <c r="AY6" s="21">
        <f t="shared" si="6"/>
        <v>74.64</v>
      </c>
      <c r="AZ6" s="21" t="str">
        <f t="shared" si="6"/>
        <v>-</v>
      </c>
      <c r="BA6" s="21">
        <f t="shared" si="6"/>
        <v>58.23</v>
      </c>
      <c r="BB6" s="21">
        <f t="shared" si="6"/>
        <v>68.53</v>
      </c>
      <c r="BC6" s="21">
        <f t="shared" si="6"/>
        <v>69.180000000000007</v>
      </c>
      <c r="BD6" s="21">
        <f t="shared" si="6"/>
        <v>76.319999999999993</v>
      </c>
      <c r="BE6" s="20" t="str">
        <f>IF(BE7="","",IF(BE7="-","【-】","【"&amp;SUBSTITUTE(TEXT(BE7,"#,##0.00"),"-","△")&amp;"】"))</f>
        <v>【78.43】</v>
      </c>
      <c r="BF6" s="21" t="str">
        <f>IF(BF7="",NA(),BF7)</f>
        <v>-</v>
      </c>
      <c r="BG6" s="21">
        <f t="shared" ref="BG6:BO6" si="7">IF(BG7="",NA(),BG7)</f>
        <v>718.98</v>
      </c>
      <c r="BH6" s="21">
        <f t="shared" si="7"/>
        <v>692.57</v>
      </c>
      <c r="BI6" s="21">
        <f t="shared" si="7"/>
        <v>569.47</v>
      </c>
      <c r="BJ6" s="21">
        <f t="shared" si="7"/>
        <v>500.56</v>
      </c>
      <c r="BK6" s="21" t="str">
        <f t="shared" si="7"/>
        <v>-</v>
      </c>
      <c r="BL6" s="21">
        <f t="shared" si="7"/>
        <v>812.92</v>
      </c>
      <c r="BM6" s="21">
        <f t="shared" si="7"/>
        <v>825.1</v>
      </c>
      <c r="BN6" s="21">
        <f t="shared" si="7"/>
        <v>789.87</v>
      </c>
      <c r="BO6" s="21">
        <f t="shared" si="7"/>
        <v>749.43</v>
      </c>
      <c r="BP6" s="20" t="str">
        <f>IF(BP7="","",IF(BP7="-","【-】","【"&amp;SUBSTITUTE(TEXT(BP7,"#,##0.00"),"-","△")&amp;"】"))</f>
        <v>【630.82】</v>
      </c>
      <c r="BQ6" s="21" t="str">
        <f>IF(BQ7="",NA(),BQ7)</f>
        <v>-</v>
      </c>
      <c r="BR6" s="21">
        <f t="shared" ref="BR6:BZ6" si="8">IF(BR7="",NA(),BR7)</f>
        <v>100</v>
      </c>
      <c r="BS6" s="21">
        <f t="shared" si="8"/>
        <v>99.94</v>
      </c>
      <c r="BT6" s="21">
        <f t="shared" si="8"/>
        <v>100</v>
      </c>
      <c r="BU6" s="21">
        <f t="shared" si="8"/>
        <v>99.65</v>
      </c>
      <c r="BV6" s="21" t="str">
        <f t="shared" si="8"/>
        <v>-</v>
      </c>
      <c r="BW6" s="21">
        <f t="shared" si="8"/>
        <v>85.4</v>
      </c>
      <c r="BX6" s="21">
        <f t="shared" si="8"/>
        <v>97.07</v>
      </c>
      <c r="BY6" s="21">
        <f t="shared" si="8"/>
        <v>98.06</v>
      </c>
      <c r="BZ6" s="21">
        <f t="shared" si="8"/>
        <v>98.46</v>
      </c>
      <c r="CA6" s="20" t="str">
        <f>IF(CA7="","",IF(CA7="-","【-】","【"&amp;SUBSTITUTE(TEXT(CA7,"#,##0.00"),"-","△")&amp;"】"))</f>
        <v>【97.81】</v>
      </c>
      <c r="CB6" s="21" t="str">
        <f>IF(CB7="",NA(),CB7)</f>
        <v>-</v>
      </c>
      <c r="CC6" s="21">
        <f t="shared" ref="CC6:CK6" si="9">IF(CC7="",NA(),CC7)</f>
        <v>161.34</v>
      </c>
      <c r="CD6" s="21">
        <f t="shared" si="9"/>
        <v>161.59</v>
      </c>
      <c r="CE6" s="21">
        <f t="shared" si="9"/>
        <v>161.03</v>
      </c>
      <c r="CF6" s="21">
        <f t="shared" si="9"/>
        <v>161.99</v>
      </c>
      <c r="CG6" s="21" t="str">
        <f t="shared" si="9"/>
        <v>-</v>
      </c>
      <c r="CH6" s="21">
        <f t="shared" si="9"/>
        <v>188.57</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55.84</v>
      </c>
      <c r="CT6" s="21">
        <f t="shared" si="10"/>
        <v>64.92</v>
      </c>
      <c r="CU6" s="21">
        <f t="shared" si="10"/>
        <v>64.14</v>
      </c>
      <c r="CV6" s="21">
        <f t="shared" si="10"/>
        <v>63.71</v>
      </c>
      <c r="CW6" s="20" t="str">
        <f>IF(CW7="","",IF(CW7="-","【-】","【"&amp;SUBSTITUTE(TEXT(CW7,"#,##0.00"),"-","△")&amp;"】"))</f>
        <v>【58.94】</v>
      </c>
      <c r="CX6" s="21" t="str">
        <f>IF(CX7="",NA(),CX7)</f>
        <v>-</v>
      </c>
      <c r="CY6" s="21">
        <f t="shared" ref="CY6:DG6" si="11">IF(CY7="",NA(),CY7)</f>
        <v>90.53</v>
      </c>
      <c r="CZ6" s="21">
        <f t="shared" si="11"/>
        <v>89.78</v>
      </c>
      <c r="DA6" s="21">
        <f t="shared" si="11"/>
        <v>89.08</v>
      </c>
      <c r="DB6" s="21">
        <f t="shared" si="11"/>
        <v>89.25</v>
      </c>
      <c r="DC6" s="21" t="str">
        <f t="shared" si="11"/>
        <v>-</v>
      </c>
      <c r="DD6" s="21">
        <f t="shared" si="11"/>
        <v>92.34</v>
      </c>
      <c r="DE6" s="21">
        <f t="shared" si="11"/>
        <v>92.88</v>
      </c>
      <c r="DF6" s="21">
        <f t="shared" si="11"/>
        <v>92.9</v>
      </c>
      <c r="DG6" s="21">
        <f t="shared" si="11"/>
        <v>92.89</v>
      </c>
      <c r="DH6" s="20" t="str">
        <f>IF(DH7="","",IF(DH7="-","【-】","【"&amp;SUBSTITUTE(TEXT(DH7,"#,##0.00"),"-","△")&amp;"】"))</f>
        <v>【95.91】</v>
      </c>
      <c r="DI6" s="21" t="str">
        <f>IF(DI7="",NA(),DI7)</f>
        <v>-</v>
      </c>
      <c r="DJ6" s="21">
        <f t="shared" ref="DJ6:DR6" si="12">IF(DJ7="",NA(),DJ7)</f>
        <v>2.92</v>
      </c>
      <c r="DK6" s="21">
        <f t="shared" si="12"/>
        <v>5.68</v>
      </c>
      <c r="DL6" s="21">
        <f t="shared" si="12"/>
        <v>8.32</v>
      </c>
      <c r="DM6" s="21">
        <f t="shared" si="12"/>
        <v>10.87</v>
      </c>
      <c r="DN6" s="21" t="str">
        <f t="shared" si="12"/>
        <v>-</v>
      </c>
      <c r="DO6" s="21">
        <f t="shared" si="12"/>
        <v>25.37</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0.54</v>
      </c>
      <c r="EA6" s="21">
        <f t="shared" si="13"/>
        <v>1.61</v>
      </c>
      <c r="EB6" s="21">
        <f t="shared" si="13"/>
        <v>2.08</v>
      </c>
      <c r="EC6" s="21">
        <f t="shared" si="13"/>
        <v>2.74</v>
      </c>
      <c r="ED6" s="20" t="str">
        <f>IF(ED7="","",IF(ED7="-","【-】","【"&amp;SUBSTITUTE(TEXT(ED7,"#,##0.00"),"-","△")&amp;"】"))</f>
        <v>【8.68】</v>
      </c>
      <c r="EE6" s="21" t="str">
        <f>IF(EE7="",NA(),EE7)</f>
        <v>-</v>
      </c>
      <c r="EF6" s="21">
        <f t="shared" ref="EF6:EN6" si="14">IF(EF7="",NA(),EF7)</f>
        <v>0.02</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82261</v>
      </c>
      <c r="D7" s="23">
        <v>46</v>
      </c>
      <c r="E7" s="23">
        <v>17</v>
      </c>
      <c r="F7" s="23">
        <v>1</v>
      </c>
      <c r="G7" s="23">
        <v>0</v>
      </c>
      <c r="H7" s="23" t="s">
        <v>96</v>
      </c>
      <c r="I7" s="23" t="s">
        <v>97</v>
      </c>
      <c r="J7" s="23" t="s">
        <v>98</v>
      </c>
      <c r="K7" s="23" t="s">
        <v>99</v>
      </c>
      <c r="L7" s="23" t="s">
        <v>100</v>
      </c>
      <c r="M7" s="23" t="s">
        <v>101</v>
      </c>
      <c r="N7" s="24" t="s">
        <v>102</v>
      </c>
      <c r="O7" s="24">
        <v>51.37</v>
      </c>
      <c r="P7" s="24">
        <v>58.94</v>
      </c>
      <c r="Q7" s="24">
        <v>74.13</v>
      </c>
      <c r="R7" s="24">
        <v>3080</v>
      </c>
      <c r="S7" s="24">
        <v>53501</v>
      </c>
      <c r="T7" s="24">
        <v>97.82</v>
      </c>
      <c r="U7" s="24">
        <v>546.92999999999995</v>
      </c>
      <c r="V7" s="24">
        <v>31443</v>
      </c>
      <c r="W7" s="24">
        <v>15.4</v>
      </c>
      <c r="X7" s="24">
        <v>2041.75</v>
      </c>
      <c r="Y7" s="24" t="s">
        <v>102</v>
      </c>
      <c r="Z7" s="24">
        <v>123.59</v>
      </c>
      <c r="AA7" s="24">
        <v>122.19</v>
      </c>
      <c r="AB7" s="24">
        <v>103.92</v>
      </c>
      <c r="AC7" s="24">
        <v>103.84</v>
      </c>
      <c r="AD7" s="24" t="s">
        <v>102</v>
      </c>
      <c r="AE7" s="24">
        <v>105.41</v>
      </c>
      <c r="AF7" s="24">
        <v>108.04</v>
      </c>
      <c r="AG7" s="24">
        <v>107.49</v>
      </c>
      <c r="AH7" s="24">
        <v>107.64</v>
      </c>
      <c r="AI7" s="24">
        <v>105.91</v>
      </c>
      <c r="AJ7" s="24" t="s">
        <v>102</v>
      </c>
      <c r="AK7" s="24">
        <v>0</v>
      </c>
      <c r="AL7" s="24">
        <v>0</v>
      </c>
      <c r="AM7" s="24">
        <v>0</v>
      </c>
      <c r="AN7" s="24">
        <v>0</v>
      </c>
      <c r="AO7" s="24" t="s">
        <v>102</v>
      </c>
      <c r="AP7" s="24">
        <v>25.86</v>
      </c>
      <c r="AQ7" s="24">
        <v>4.49</v>
      </c>
      <c r="AR7" s="24">
        <v>5.41</v>
      </c>
      <c r="AS7" s="24">
        <v>5.61</v>
      </c>
      <c r="AT7" s="24">
        <v>3.03</v>
      </c>
      <c r="AU7" s="24" t="s">
        <v>102</v>
      </c>
      <c r="AV7" s="24">
        <v>74.040000000000006</v>
      </c>
      <c r="AW7" s="24">
        <v>74.42</v>
      </c>
      <c r="AX7" s="24">
        <v>68.78</v>
      </c>
      <c r="AY7" s="24">
        <v>74.64</v>
      </c>
      <c r="AZ7" s="24" t="s">
        <v>102</v>
      </c>
      <c r="BA7" s="24">
        <v>58.23</v>
      </c>
      <c r="BB7" s="24">
        <v>68.53</v>
      </c>
      <c r="BC7" s="24">
        <v>69.180000000000007</v>
      </c>
      <c r="BD7" s="24">
        <v>76.319999999999993</v>
      </c>
      <c r="BE7" s="24">
        <v>78.430000000000007</v>
      </c>
      <c r="BF7" s="24" t="s">
        <v>102</v>
      </c>
      <c r="BG7" s="24">
        <v>718.98</v>
      </c>
      <c r="BH7" s="24">
        <v>692.57</v>
      </c>
      <c r="BI7" s="24">
        <v>569.47</v>
      </c>
      <c r="BJ7" s="24">
        <v>500.56</v>
      </c>
      <c r="BK7" s="24" t="s">
        <v>102</v>
      </c>
      <c r="BL7" s="24">
        <v>812.92</v>
      </c>
      <c r="BM7" s="24">
        <v>825.1</v>
      </c>
      <c r="BN7" s="24">
        <v>789.87</v>
      </c>
      <c r="BO7" s="24">
        <v>749.43</v>
      </c>
      <c r="BP7" s="24">
        <v>630.82000000000005</v>
      </c>
      <c r="BQ7" s="24" t="s">
        <v>102</v>
      </c>
      <c r="BR7" s="24">
        <v>100</v>
      </c>
      <c r="BS7" s="24">
        <v>99.94</v>
      </c>
      <c r="BT7" s="24">
        <v>100</v>
      </c>
      <c r="BU7" s="24">
        <v>99.65</v>
      </c>
      <c r="BV7" s="24" t="s">
        <v>102</v>
      </c>
      <c r="BW7" s="24">
        <v>85.4</v>
      </c>
      <c r="BX7" s="24">
        <v>97.07</v>
      </c>
      <c r="BY7" s="24">
        <v>98.06</v>
      </c>
      <c r="BZ7" s="24">
        <v>98.46</v>
      </c>
      <c r="CA7" s="24">
        <v>97.81</v>
      </c>
      <c r="CB7" s="24" t="s">
        <v>102</v>
      </c>
      <c r="CC7" s="24">
        <v>161.34</v>
      </c>
      <c r="CD7" s="24">
        <v>161.59</v>
      </c>
      <c r="CE7" s="24">
        <v>161.03</v>
      </c>
      <c r="CF7" s="24">
        <v>161.99</v>
      </c>
      <c r="CG7" s="24" t="s">
        <v>102</v>
      </c>
      <c r="CH7" s="24">
        <v>188.57</v>
      </c>
      <c r="CI7" s="24">
        <v>157.81</v>
      </c>
      <c r="CJ7" s="24">
        <v>157.37</v>
      </c>
      <c r="CK7" s="24">
        <v>157.44999999999999</v>
      </c>
      <c r="CL7" s="24">
        <v>138.75</v>
      </c>
      <c r="CM7" s="24" t="s">
        <v>102</v>
      </c>
      <c r="CN7" s="24" t="s">
        <v>102</v>
      </c>
      <c r="CO7" s="24" t="s">
        <v>102</v>
      </c>
      <c r="CP7" s="24" t="s">
        <v>102</v>
      </c>
      <c r="CQ7" s="24" t="s">
        <v>102</v>
      </c>
      <c r="CR7" s="24" t="s">
        <v>102</v>
      </c>
      <c r="CS7" s="24">
        <v>55.84</v>
      </c>
      <c r="CT7" s="24">
        <v>64.92</v>
      </c>
      <c r="CU7" s="24">
        <v>64.14</v>
      </c>
      <c r="CV7" s="24">
        <v>63.71</v>
      </c>
      <c r="CW7" s="24">
        <v>58.94</v>
      </c>
      <c r="CX7" s="24" t="s">
        <v>102</v>
      </c>
      <c r="CY7" s="24">
        <v>90.53</v>
      </c>
      <c r="CZ7" s="24">
        <v>89.78</v>
      </c>
      <c r="DA7" s="24">
        <v>89.08</v>
      </c>
      <c r="DB7" s="24">
        <v>89.25</v>
      </c>
      <c r="DC7" s="24" t="s">
        <v>102</v>
      </c>
      <c r="DD7" s="24">
        <v>92.34</v>
      </c>
      <c r="DE7" s="24">
        <v>92.88</v>
      </c>
      <c r="DF7" s="24">
        <v>92.9</v>
      </c>
      <c r="DG7" s="24">
        <v>92.89</v>
      </c>
      <c r="DH7" s="24">
        <v>95.91</v>
      </c>
      <c r="DI7" s="24" t="s">
        <v>102</v>
      </c>
      <c r="DJ7" s="24">
        <v>2.92</v>
      </c>
      <c r="DK7" s="24">
        <v>5.68</v>
      </c>
      <c r="DL7" s="24">
        <v>8.32</v>
      </c>
      <c r="DM7" s="24">
        <v>10.87</v>
      </c>
      <c r="DN7" s="24" t="s">
        <v>102</v>
      </c>
      <c r="DO7" s="24">
        <v>25.37</v>
      </c>
      <c r="DP7" s="24">
        <v>25.66</v>
      </c>
      <c r="DQ7" s="24">
        <v>27.46</v>
      </c>
      <c r="DR7" s="24">
        <v>29.93</v>
      </c>
      <c r="DS7" s="24">
        <v>41.09</v>
      </c>
      <c r="DT7" s="24" t="s">
        <v>102</v>
      </c>
      <c r="DU7" s="24">
        <v>0</v>
      </c>
      <c r="DV7" s="24">
        <v>0</v>
      </c>
      <c r="DW7" s="24">
        <v>0</v>
      </c>
      <c r="DX7" s="24">
        <v>0</v>
      </c>
      <c r="DY7" s="24" t="s">
        <v>102</v>
      </c>
      <c r="DZ7" s="24">
        <v>0.54</v>
      </c>
      <c r="EA7" s="24">
        <v>1.61</v>
      </c>
      <c r="EB7" s="24">
        <v>2.08</v>
      </c>
      <c r="EC7" s="24">
        <v>2.74</v>
      </c>
      <c r="ED7" s="24">
        <v>8.68</v>
      </c>
      <c r="EE7" s="24" t="s">
        <v>102</v>
      </c>
      <c r="EF7" s="24">
        <v>0.02</v>
      </c>
      <c r="EG7" s="24">
        <v>0</v>
      </c>
      <c r="EH7" s="24">
        <v>0</v>
      </c>
      <c r="EI7" s="24">
        <v>0</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浅川 舞子</cp:lastModifiedBy>
  <cp:lastPrinted>2025-01-29T07:47:30Z</cp:lastPrinted>
  <dcterms:created xsi:type="dcterms:W3CDTF">2025-01-24T06:59:00Z</dcterms:created>
  <dcterms:modified xsi:type="dcterms:W3CDTF">2025-01-29T07:47:36Z</dcterms:modified>
  <cp:category/>
</cp:coreProperties>
</file>